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defaultThemeVersion="124226"/>
  <mc:AlternateContent xmlns:mc="http://schemas.openxmlformats.org/markup-compatibility/2006">
    <mc:Choice Requires="x15">
      <x15ac:absPath xmlns:x15ac="http://schemas.microsoft.com/office/spreadsheetml/2010/11/ac" url="M:\Student Employment\Correspondence\Forms and Flyers\Originals\25-26 Forms\"/>
    </mc:Choice>
  </mc:AlternateContent>
  <xr:revisionPtr revIDLastSave="0" documentId="8_{1FF153D3-B3CC-4B51-AE4C-0F510FD1A0F4}" xr6:coauthVersionLast="47" xr6:coauthVersionMax="47" xr10:uidLastSave="{00000000-0000-0000-0000-000000000000}"/>
  <bookViews>
    <workbookView xWindow="-110" yWindow="-110" windowWidth="38620" windowHeight="21100" activeTab="1" xr2:uid="{00000000-000D-0000-FFFF-FFFF00000000}"/>
  </bookViews>
  <sheets>
    <sheet name="Summer 2026 Pay Schedule " sheetId="3" r:id="rId1"/>
    <sheet name="24 May-06 Jun" sheetId="1" r:id="rId2"/>
    <sheet name="07 Jun-20 Jun" sheetId="5" r:id="rId3"/>
    <sheet name="21 Jun-04 Jul" sheetId="6" r:id="rId4"/>
    <sheet name="05 Jul-18 Jul" sheetId="11" r:id="rId5"/>
    <sheet name="19 Jul-01 Aug" sheetId="7" r:id="rId6"/>
    <sheet name="04 Aug-15 Aug" sheetId="15" r:id="rId7"/>
    <sheet name="16 Aug-29 Aug" sheetId="8" r:id="rId8"/>
    <sheet name="Fall 2026" sheetId="22" r:id="rId9"/>
  </sheets>
  <definedNames>
    <definedName name="Date">'24 May-06 Jun'!$A$14</definedName>
    <definedName name="Dec_26___Jan_08">'Summer 2026 Pay Schedule '!$A$5</definedName>
    <definedName name="Employee_Name">'24 May-06 Jun'!$B$4</definedName>
    <definedName name="Fall2011_Test_2">'24 May-06 Jun'!$B$4</definedName>
    <definedName name="_xlnm.Print_Area" localSheetId="6">'04 Aug-15 Aug'!$A$1:$L$50</definedName>
    <definedName name="_xlnm.Print_Area" localSheetId="4">'05 Jul-18 Jul'!$A$1:$L$50</definedName>
    <definedName name="_xlnm.Print_Area" localSheetId="2">'07 Jun-20 Jun'!$A$1:$L$50</definedName>
    <definedName name="_xlnm.Print_Area" localSheetId="7">'16 Aug-29 Aug'!$A$1:$L$50</definedName>
    <definedName name="_xlnm.Print_Area" localSheetId="5">'19 Jul-01 Aug'!$A$1:$L$50</definedName>
    <definedName name="_xlnm.Print_Area" localSheetId="3">'21 Jun-04 Jul'!$A$1:$L$50</definedName>
    <definedName name="_xlnm.Print_Area" localSheetId="1">'24 May-06 Jun'!$A$1:$L$50</definedName>
    <definedName name="_xlnm.Print_Area" localSheetId="0">'Summer 2026 Pay Schedule '!$A$1:$G$26</definedName>
    <definedName name="Sep_16">'Summer 2026 Pay Schedule '!$C$7</definedName>
    <definedName name="Test_2">'24 May-06 Jun'!$B$4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B41" i="11"/>
  <c r="B41" i="6"/>
  <c r="B41" i="5"/>
  <c r="B41" i="1"/>
  <c r="L9" i="5" l="1"/>
  <c r="K39" i="1"/>
  <c r="B4" i="8"/>
  <c r="B41" i="8"/>
  <c r="B41" i="15"/>
  <c r="B41" i="7"/>
  <c r="C3" i="8"/>
  <c r="C3" i="15"/>
  <c r="C3" i="7"/>
  <c r="C3" i="11"/>
  <c r="C3" i="6"/>
  <c r="C3" i="5"/>
  <c r="C3" i="1"/>
  <c r="B9" i="8"/>
  <c r="B9" i="15"/>
  <c r="B9" i="7"/>
  <c r="B9" i="11"/>
  <c r="B9" i="6"/>
  <c r="B9" i="5"/>
  <c r="G10" i="6"/>
  <c r="G10" i="5"/>
  <c r="B10" i="6"/>
  <c r="B10" i="7" s="1"/>
  <c r="B10" i="15" s="1"/>
  <c r="B10" i="8" s="1"/>
  <c r="B10" i="5"/>
  <c r="B4" i="5"/>
  <c r="J8" i="5"/>
  <c r="J8" i="6" s="1"/>
  <c r="J8" i="7" s="1"/>
  <c r="J8" i="15" s="1"/>
  <c r="J8" i="8" s="1"/>
  <c r="H32" i="7"/>
  <c r="I32" i="7" s="1"/>
  <c r="H31" i="7"/>
  <c r="I31" i="7"/>
  <c r="H30" i="7"/>
  <c r="I30" i="7" s="1"/>
  <c r="H29" i="7"/>
  <c r="I29" i="7" s="1"/>
  <c r="H28" i="7"/>
  <c r="I28" i="7" s="1"/>
  <c r="H27" i="7"/>
  <c r="I27" i="7" s="1"/>
  <c r="H26" i="7"/>
  <c r="I26" i="7" s="1"/>
  <c r="D32" i="7"/>
  <c r="E32" i="7" s="1"/>
  <c r="F32" i="7" s="1"/>
  <c r="D31" i="7"/>
  <c r="E31" i="7" s="1"/>
  <c r="F31" i="7" s="1"/>
  <c r="J31" i="7" s="1"/>
  <c r="D30" i="7"/>
  <c r="E30" i="7" s="1"/>
  <c r="F30" i="7" s="1"/>
  <c r="D29" i="7"/>
  <c r="E29" i="7" s="1"/>
  <c r="F29" i="7" s="1"/>
  <c r="D28" i="7"/>
  <c r="E28" i="7" s="1"/>
  <c r="F28" i="7" s="1"/>
  <c r="J28" i="7" s="1"/>
  <c r="D27" i="7"/>
  <c r="E27" i="7" s="1"/>
  <c r="F27" i="7" s="1"/>
  <c r="D26" i="7"/>
  <c r="E26" i="7" s="1"/>
  <c r="F26" i="7" s="1"/>
  <c r="H32" i="11"/>
  <c r="I32" i="11" s="1"/>
  <c r="H31" i="11"/>
  <c r="I31" i="11" s="1"/>
  <c r="H30" i="11"/>
  <c r="I30" i="11" s="1"/>
  <c r="H29" i="11"/>
  <c r="I29" i="11" s="1"/>
  <c r="H28" i="11"/>
  <c r="I28" i="11" s="1"/>
  <c r="H27" i="11"/>
  <c r="I27" i="11"/>
  <c r="H26" i="11"/>
  <c r="I26" i="11" s="1"/>
  <c r="H25" i="11"/>
  <c r="I25" i="11" s="1"/>
  <c r="H24" i="11"/>
  <c r="I24" i="11" s="1"/>
  <c r="D32" i="11"/>
  <c r="E32" i="11" s="1"/>
  <c r="F32" i="11" s="1"/>
  <c r="D31" i="11"/>
  <c r="E31" i="11" s="1"/>
  <c r="F31" i="11" s="1"/>
  <c r="D30" i="11"/>
  <c r="E30" i="11" s="1"/>
  <c r="F30" i="11" s="1"/>
  <c r="D29" i="11"/>
  <c r="E29" i="11" s="1"/>
  <c r="F29" i="11" s="1"/>
  <c r="D28" i="11"/>
  <c r="E28" i="11" s="1"/>
  <c r="F28" i="11" s="1"/>
  <c r="J28" i="11" s="1"/>
  <c r="D27" i="11"/>
  <c r="E27" i="11" s="1"/>
  <c r="F27" i="11" s="1"/>
  <c r="D26" i="11"/>
  <c r="E26" i="11" s="1"/>
  <c r="F26" i="11" s="1"/>
  <c r="D25" i="11"/>
  <c r="E25" i="11" s="1"/>
  <c r="F25" i="11" s="1"/>
  <c r="D32" i="6"/>
  <c r="E32" i="6" s="1"/>
  <c r="F32" i="6" s="1"/>
  <c r="D31" i="6"/>
  <c r="E31" i="6" s="1"/>
  <c r="F31" i="6" s="1"/>
  <c r="D30" i="6"/>
  <c r="E30" i="6" s="1"/>
  <c r="F30" i="6" s="1"/>
  <c r="D29" i="6"/>
  <c r="E29" i="6" s="1"/>
  <c r="F29" i="6" s="1"/>
  <c r="D28" i="6"/>
  <c r="E28" i="6" s="1"/>
  <c r="F28" i="6" s="1"/>
  <c r="D27" i="6"/>
  <c r="E27" i="6" s="1"/>
  <c r="F27" i="6" s="1"/>
  <c r="D26" i="6"/>
  <c r="E26" i="6" s="1"/>
  <c r="F26" i="6" s="1"/>
  <c r="D25" i="6"/>
  <c r="E25" i="6" s="1"/>
  <c r="F25" i="6" s="1"/>
  <c r="H32" i="6"/>
  <c r="I32" i="6" s="1"/>
  <c r="H31" i="6"/>
  <c r="I31" i="6" s="1"/>
  <c r="H30" i="6"/>
  <c r="I30" i="6" s="1"/>
  <c r="H29" i="6"/>
  <c r="I29" i="6" s="1"/>
  <c r="H28" i="6"/>
  <c r="I28" i="6"/>
  <c r="H27" i="6"/>
  <c r="I27" i="6" s="1"/>
  <c r="H26" i="6"/>
  <c r="I26" i="6" s="1"/>
  <c r="H25" i="6"/>
  <c r="I25" i="6" s="1"/>
  <c r="H32" i="5"/>
  <c r="I32" i="5" s="1"/>
  <c r="H31" i="5"/>
  <c r="I31" i="5" s="1"/>
  <c r="H30" i="5"/>
  <c r="I30" i="5" s="1"/>
  <c r="H29" i="5"/>
  <c r="I29" i="5" s="1"/>
  <c r="H28" i="5"/>
  <c r="I28" i="5" s="1"/>
  <c r="H27" i="5"/>
  <c r="I27" i="5" s="1"/>
  <c r="D32" i="5"/>
  <c r="E32" i="5" s="1"/>
  <c r="F32" i="5" s="1"/>
  <c r="D31" i="5"/>
  <c r="E31" i="5" s="1"/>
  <c r="F31" i="5" s="1"/>
  <c r="D30" i="5"/>
  <c r="E30" i="5" s="1"/>
  <c r="F30" i="5" s="1"/>
  <c r="D29" i="5"/>
  <c r="E29" i="5" s="1"/>
  <c r="F29" i="5" s="1"/>
  <c r="D28" i="5"/>
  <c r="E28" i="5" s="1"/>
  <c r="F28" i="5" s="1"/>
  <c r="D27" i="5"/>
  <c r="E27" i="5" s="1"/>
  <c r="F27" i="5" s="1"/>
  <c r="J27" i="5" s="1"/>
  <c r="D26" i="5"/>
  <c r="E26" i="5"/>
  <c r="F26" i="5"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c r="H17" i="1"/>
  <c r="I17" i="1" s="1"/>
  <c r="H16" i="1"/>
  <c r="I16" i="1" s="1"/>
  <c r="H15" i="1"/>
  <c r="I15" i="1" s="1"/>
  <c r="D32" i="1"/>
  <c r="E32" i="1" s="1"/>
  <c r="F32" i="1" s="1"/>
  <c r="D31" i="1"/>
  <c r="E31" i="1" s="1"/>
  <c r="F31" i="1" s="1"/>
  <c r="D30" i="1"/>
  <c r="E30" i="1"/>
  <c r="F30" i="1" s="1"/>
  <c r="D29" i="1"/>
  <c r="E29" i="1" s="1"/>
  <c r="F29" i="1" s="1"/>
  <c r="D28" i="1"/>
  <c r="E28" i="1" s="1"/>
  <c r="F28" i="1" s="1"/>
  <c r="D27" i="1"/>
  <c r="E27" i="1" s="1"/>
  <c r="F27" i="1" s="1"/>
  <c r="J27" i="1" s="1"/>
  <c r="K27" i="1" s="1"/>
  <c r="D26" i="1"/>
  <c r="E26" i="1" s="1"/>
  <c r="F26" i="1" s="1"/>
  <c r="D25" i="1"/>
  <c r="E25" i="1" s="1"/>
  <c r="F25" i="1" s="1"/>
  <c r="D24" i="1"/>
  <c r="E24" i="1" s="1"/>
  <c r="F24" i="1" s="1"/>
  <c r="D23" i="1"/>
  <c r="E23" i="1" s="1"/>
  <c r="F23" i="1" s="1"/>
  <c r="D22" i="1"/>
  <c r="E22" i="1" s="1"/>
  <c r="F22" i="1" s="1"/>
  <c r="D21" i="1"/>
  <c r="E21" i="1" s="1"/>
  <c r="F21" i="1" s="1"/>
  <c r="D20" i="1"/>
  <c r="E20" i="1" s="1"/>
  <c r="F20" i="1" s="1"/>
  <c r="J20" i="1" s="1"/>
  <c r="K20" i="1" s="1"/>
  <c r="D19" i="1"/>
  <c r="E19" i="1" s="1"/>
  <c r="F19" i="1" s="1"/>
  <c r="J19" i="1" s="1"/>
  <c r="K19" i="1" s="1"/>
  <c r="D18" i="1"/>
  <c r="E18" i="1"/>
  <c r="F18" i="1" s="1"/>
  <c r="D17" i="1"/>
  <c r="E17" i="1" s="1"/>
  <c r="F17" i="1" s="1"/>
  <c r="D16" i="1"/>
  <c r="E16" i="1" s="1"/>
  <c r="F16" i="1" s="1"/>
  <c r="D15" i="1"/>
  <c r="E15" i="1" s="1"/>
  <c r="F15" i="1" s="1"/>
  <c r="D23" i="8"/>
  <c r="E23" i="8" s="1"/>
  <c r="F23" i="8" s="1"/>
  <c r="J23" i="8" s="1"/>
  <c r="H23" i="8"/>
  <c r="I23" i="8" s="1"/>
  <c r="D24" i="8"/>
  <c r="E24" i="8" s="1"/>
  <c r="F24" i="8" s="1"/>
  <c r="H24" i="8"/>
  <c r="I24" i="8" s="1"/>
  <c r="D25" i="8"/>
  <c r="E25" i="8" s="1"/>
  <c r="F25" i="8" s="1"/>
  <c r="H25" i="8"/>
  <c r="I25" i="8"/>
  <c r="D26" i="8"/>
  <c r="E26" i="8" s="1"/>
  <c r="F26" i="8" s="1"/>
  <c r="H26" i="8"/>
  <c r="I26" i="8" s="1"/>
  <c r="D27" i="8"/>
  <c r="E27" i="8" s="1"/>
  <c r="F27" i="8" s="1"/>
  <c r="J27" i="8" s="1"/>
  <c r="H27" i="8"/>
  <c r="I27" i="8" s="1"/>
  <c r="D28" i="8"/>
  <c r="E28" i="8" s="1"/>
  <c r="F28" i="8" s="1"/>
  <c r="H28" i="8"/>
  <c r="I28" i="8" s="1"/>
  <c r="D29" i="8"/>
  <c r="E29" i="8" s="1"/>
  <c r="F29" i="8" s="1"/>
  <c r="H29" i="8"/>
  <c r="I29" i="8" s="1"/>
  <c r="D30" i="8"/>
  <c r="E30" i="8" s="1"/>
  <c r="F30" i="8" s="1"/>
  <c r="H30" i="8"/>
  <c r="I30" i="8" s="1"/>
  <c r="D31" i="8"/>
  <c r="E31" i="8" s="1"/>
  <c r="F31" i="8" s="1"/>
  <c r="H31" i="8"/>
  <c r="I31" i="8" s="1"/>
  <c r="D32" i="8"/>
  <c r="E32" i="8" s="1"/>
  <c r="F32" i="8" s="1"/>
  <c r="H32" i="8"/>
  <c r="I32" i="8" s="1"/>
  <c r="D27" i="15"/>
  <c r="E27" i="15" s="1"/>
  <c r="F27" i="15" s="1"/>
  <c r="H27" i="15"/>
  <c r="I27" i="15" s="1"/>
  <c r="D28" i="15"/>
  <c r="E28" i="15" s="1"/>
  <c r="F28" i="15" s="1"/>
  <c r="H28" i="15"/>
  <c r="I28" i="15" s="1"/>
  <c r="D29" i="15"/>
  <c r="E29" i="15"/>
  <c r="F29" i="15" s="1"/>
  <c r="H29" i="15"/>
  <c r="I29" i="15" s="1"/>
  <c r="D30" i="15"/>
  <c r="E30" i="15"/>
  <c r="F30" i="15" s="1"/>
  <c r="J30" i="15" s="1"/>
  <c r="H30" i="15"/>
  <c r="I30" i="15"/>
  <c r="D31" i="15"/>
  <c r="E31" i="15" s="1"/>
  <c r="F31" i="15" s="1"/>
  <c r="H31" i="15"/>
  <c r="I31" i="15" s="1"/>
  <c r="D32" i="15"/>
  <c r="E32" i="15"/>
  <c r="F32" i="15" s="1"/>
  <c r="H32" i="15"/>
  <c r="I32" i="15" s="1"/>
  <c r="D22" i="8"/>
  <c r="E22" i="8" s="1"/>
  <c r="F22" i="8" s="1"/>
  <c r="D21" i="8"/>
  <c r="E21" i="8" s="1"/>
  <c r="F21" i="8" s="1"/>
  <c r="D20" i="8"/>
  <c r="E20" i="8" s="1"/>
  <c r="F20" i="8" s="1"/>
  <c r="D19" i="8"/>
  <c r="E19" i="8" s="1"/>
  <c r="F19" i="8" s="1"/>
  <c r="D18" i="8"/>
  <c r="E18" i="8" s="1"/>
  <c r="F18" i="8" s="1"/>
  <c r="D17" i="8"/>
  <c r="E17" i="8" s="1"/>
  <c r="F17" i="8" s="1"/>
  <c r="D16" i="8"/>
  <c r="E16" i="8" s="1"/>
  <c r="F16" i="8" s="1"/>
  <c r="D15" i="8"/>
  <c r="E15" i="8" s="1"/>
  <c r="F15" i="8" s="1"/>
  <c r="D14" i="8"/>
  <c r="E14" i="8" s="1"/>
  <c r="F14" i="8" s="1"/>
  <c r="D26" i="15"/>
  <c r="E26" i="15"/>
  <c r="F26" i="15" s="1"/>
  <c r="D25" i="15"/>
  <c r="E25" i="15" s="1"/>
  <c r="F25" i="15" s="1"/>
  <c r="D24" i="15"/>
  <c r="E24" i="15" s="1"/>
  <c r="F24" i="15" s="1"/>
  <c r="D23" i="15"/>
  <c r="E23" i="15" s="1"/>
  <c r="F23" i="15" s="1"/>
  <c r="D22" i="15"/>
  <c r="E22" i="15" s="1"/>
  <c r="F22" i="15" s="1"/>
  <c r="D21" i="15"/>
  <c r="E21" i="15"/>
  <c r="F21" i="15" s="1"/>
  <c r="J21" i="15" s="1"/>
  <c r="D20" i="15"/>
  <c r="E20" i="15" s="1"/>
  <c r="F20" i="15" s="1"/>
  <c r="D19" i="15"/>
  <c r="E19" i="15" s="1"/>
  <c r="F19" i="15" s="1"/>
  <c r="D18" i="15"/>
  <c r="E18" i="15" s="1"/>
  <c r="F18" i="15" s="1"/>
  <c r="D17" i="15"/>
  <c r="E17" i="15" s="1"/>
  <c r="F17" i="15" s="1"/>
  <c r="D16" i="15"/>
  <c r="E16" i="15" s="1"/>
  <c r="F16" i="15" s="1"/>
  <c r="D15" i="15"/>
  <c r="E15" i="15" s="1"/>
  <c r="F15" i="15" s="1"/>
  <c r="D14" i="15"/>
  <c r="E14" i="15" s="1"/>
  <c r="F14" i="15" s="1"/>
  <c r="J14" i="15" s="1"/>
  <c r="D25" i="7"/>
  <c r="E25" i="7" s="1"/>
  <c r="F25" i="7" s="1"/>
  <c r="D24" i="7"/>
  <c r="E24" i="7" s="1"/>
  <c r="F24" i="7" s="1"/>
  <c r="D23" i="7"/>
  <c r="E23" i="7" s="1"/>
  <c r="F23" i="7" s="1"/>
  <c r="D22" i="7"/>
  <c r="E22" i="7" s="1"/>
  <c r="F22" i="7" s="1"/>
  <c r="D21" i="7"/>
  <c r="E21" i="7" s="1"/>
  <c r="F21" i="7" s="1"/>
  <c r="D20" i="7"/>
  <c r="E20" i="7" s="1"/>
  <c r="F20" i="7" s="1"/>
  <c r="J20" i="7" s="1"/>
  <c r="D19" i="7"/>
  <c r="E19" i="7" s="1"/>
  <c r="F19" i="7" s="1"/>
  <c r="D18" i="7"/>
  <c r="E18" i="7"/>
  <c r="F18" i="7" s="1"/>
  <c r="D17" i="7"/>
  <c r="E17" i="7"/>
  <c r="F17" i="7" s="1"/>
  <c r="D16" i="7"/>
  <c r="E16" i="7" s="1"/>
  <c r="F16" i="7" s="1"/>
  <c r="D15" i="7"/>
  <c r="E15" i="7" s="1"/>
  <c r="F15" i="7" s="1"/>
  <c r="D14" i="7"/>
  <c r="E14" i="7" s="1"/>
  <c r="F14" i="7" s="1"/>
  <c r="J14" i="7" s="1"/>
  <c r="D24" i="11"/>
  <c r="E24" i="11" s="1"/>
  <c r="F24" i="11" s="1"/>
  <c r="J24" i="11" s="1"/>
  <c r="D23" i="11"/>
  <c r="E23" i="11"/>
  <c r="F23" i="11" s="1"/>
  <c r="D22" i="11"/>
  <c r="E22" i="11" s="1"/>
  <c r="F22" i="11" s="1"/>
  <c r="D21" i="11"/>
  <c r="E21" i="11" s="1"/>
  <c r="F21" i="11" s="1"/>
  <c r="D20" i="11"/>
  <c r="E20" i="11" s="1"/>
  <c r="F20" i="11" s="1"/>
  <c r="D19" i="11"/>
  <c r="E19" i="11" s="1"/>
  <c r="F19" i="11" s="1"/>
  <c r="D18" i="11"/>
  <c r="E18" i="11"/>
  <c r="F18" i="11" s="1"/>
  <c r="D17" i="11"/>
  <c r="E17" i="11" s="1"/>
  <c r="F17" i="11" s="1"/>
  <c r="D16" i="11"/>
  <c r="E16" i="11" s="1"/>
  <c r="F16" i="11" s="1"/>
  <c r="D15" i="11"/>
  <c r="E15" i="11" s="1"/>
  <c r="F15" i="11" s="1"/>
  <c r="D14" i="11"/>
  <c r="E14" i="11" s="1"/>
  <c r="F14" i="11" s="1"/>
  <c r="D24" i="6"/>
  <c r="E24" i="6" s="1"/>
  <c r="F24" i="6" s="1"/>
  <c r="D23" i="6"/>
  <c r="E23" i="6" s="1"/>
  <c r="F23" i="6" s="1"/>
  <c r="D22" i="6"/>
  <c r="E22" i="6" s="1"/>
  <c r="F22" i="6" s="1"/>
  <c r="D21" i="6"/>
  <c r="E21" i="6" s="1"/>
  <c r="F21" i="6" s="1"/>
  <c r="D20" i="6"/>
  <c r="E20" i="6" s="1"/>
  <c r="F20" i="6" s="1"/>
  <c r="D19" i="6"/>
  <c r="E19" i="6" s="1"/>
  <c r="F19" i="6" s="1"/>
  <c r="D18" i="6"/>
  <c r="E18" i="6" s="1"/>
  <c r="F18" i="6" s="1"/>
  <c r="D17" i="6"/>
  <c r="E17" i="6" s="1"/>
  <c r="F17" i="6" s="1"/>
  <c r="D16" i="6"/>
  <c r="E16" i="6" s="1"/>
  <c r="F16" i="6" s="1"/>
  <c r="D15" i="6"/>
  <c r="E15" i="6" s="1"/>
  <c r="F15" i="6" s="1"/>
  <c r="D14" i="6"/>
  <c r="E14" i="6" s="1"/>
  <c r="F14" i="6" s="1"/>
  <c r="D25" i="5"/>
  <c r="E25" i="5" s="1"/>
  <c r="F25" i="5" s="1"/>
  <c r="D24" i="5"/>
  <c r="E24" i="5" s="1"/>
  <c r="F24" i="5" s="1"/>
  <c r="D23" i="5"/>
  <c r="E23" i="5" s="1"/>
  <c r="F23" i="5" s="1"/>
  <c r="D22" i="5"/>
  <c r="E22" i="5" s="1"/>
  <c r="F22" i="5" s="1"/>
  <c r="D21" i="5"/>
  <c r="E21" i="5" s="1"/>
  <c r="F21" i="5" s="1"/>
  <c r="D20" i="5"/>
  <c r="E20" i="5" s="1"/>
  <c r="F20" i="5" s="1"/>
  <c r="D19" i="5"/>
  <c r="E19" i="5" s="1"/>
  <c r="F19" i="5" s="1"/>
  <c r="D18" i="5"/>
  <c r="E18" i="5" s="1"/>
  <c r="F18" i="5" s="1"/>
  <c r="D17" i="5"/>
  <c r="E17" i="5" s="1"/>
  <c r="F17" i="5" s="1"/>
  <c r="D16" i="5"/>
  <c r="E16" i="5" s="1"/>
  <c r="F16" i="5" s="1"/>
  <c r="D15" i="5"/>
  <c r="E15" i="5" s="1"/>
  <c r="F15" i="5" s="1"/>
  <c r="D14" i="5"/>
  <c r="E14" i="5" s="1"/>
  <c r="F14" i="5" s="1"/>
  <c r="L8" i="5"/>
  <c r="L8" i="6" s="1"/>
  <c r="L8" i="11" s="1"/>
  <c r="L8" i="7" s="1"/>
  <c r="L8" i="15" s="1"/>
  <c r="L8" i="8" s="1"/>
  <c r="C8" i="5"/>
  <c r="C8" i="6" s="1"/>
  <c r="C8" i="11" s="1"/>
  <c r="C8" i="7" s="1"/>
  <c r="C8" i="15" s="1"/>
  <c r="C8" i="8" s="1"/>
  <c r="L6" i="6"/>
  <c r="L6" i="7"/>
  <c r="L6" i="15" s="1"/>
  <c r="L6" i="8" s="1"/>
  <c r="C6" i="5"/>
  <c r="C6" i="6" s="1"/>
  <c r="C6" i="11" s="1"/>
  <c r="C6" i="7" s="1"/>
  <c r="C6" i="15" s="1"/>
  <c r="C6" i="8" s="1"/>
  <c r="J35" i="5"/>
  <c r="J35" i="6" s="1"/>
  <c r="J35" i="11" s="1"/>
  <c r="J35" i="7" s="1"/>
  <c r="J35" i="15" s="1"/>
  <c r="J35" i="8" s="1"/>
  <c r="L4" i="5"/>
  <c r="L4" i="6" s="1"/>
  <c r="L4" i="7" s="1"/>
  <c r="L4" i="15" s="1"/>
  <c r="L4" i="8" s="1"/>
  <c r="G4" i="5"/>
  <c r="G4" i="6" s="1"/>
  <c r="G4" i="7" s="1"/>
  <c r="G4" i="15" s="1"/>
  <c r="G4" i="8" s="1"/>
  <c r="B8" i="5"/>
  <c r="B8" i="6" s="1"/>
  <c r="B8" i="11" s="1"/>
  <c r="B8" i="7" s="1"/>
  <c r="B8" i="15" s="1"/>
  <c r="B8" i="8" s="1"/>
  <c r="J6" i="5"/>
  <c r="J6" i="6"/>
  <c r="J6" i="7" s="1"/>
  <c r="J6" i="15" s="1"/>
  <c r="J6" i="8" s="1"/>
  <c r="B6" i="5"/>
  <c r="B6" i="6" s="1"/>
  <c r="B6" i="11" s="1"/>
  <c r="B6" i="7" s="1"/>
  <c r="B6" i="15" s="1"/>
  <c r="B6" i="8" s="1"/>
  <c r="D14" i="1"/>
  <c r="E14" i="1" s="1"/>
  <c r="F14" i="1" s="1"/>
  <c r="H14" i="1"/>
  <c r="I14" i="1" s="1"/>
  <c r="H14" i="5"/>
  <c r="I14" i="5" s="1"/>
  <c r="H15" i="5"/>
  <c r="I15" i="5" s="1"/>
  <c r="H16" i="5"/>
  <c r="I16" i="5" s="1"/>
  <c r="H17" i="5"/>
  <c r="I17" i="5" s="1"/>
  <c r="H18" i="5"/>
  <c r="I18" i="5" s="1"/>
  <c r="H19" i="5"/>
  <c r="I19" i="5" s="1"/>
  <c r="H20" i="5"/>
  <c r="I20" i="5"/>
  <c r="H21" i="5"/>
  <c r="I21" i="5" s="1"/>
  <c r="H22" i="5"/>
  <c r="I22" i="5" s="1"/>
  <c r="H23" i="5"/>
  <c r="I23" i="5" s="1"/>
  <c r="H24" i="5"/>
  <c r="I24" i="5" s="1"/>
  <c r="J24" i="5" s="1"/>
  <c r="K24" i="5" s="1"/>
  <c r="H25" i="5"/>
  <c r="I25" i="5" s="1"/>
  <c r="H26" i="5"/>
  <c r="I26" i="5" s="1"/>
  <c r="H14" i="6"/>
  <c r="I14" i="6" s="1"/>
  <c r="H15" i="6"/>
  <c r="I15" i="6" s="1"/>
  <c r="H16" i="6"/>
  <c r="I16" i="6" s="1"/>
  <c r="H17" i="6"/>
  <c r="I17" i="6" s="1"/>
  <c r="H18" i="6"/>
  <c r="I18" i="6" s="1"/>
  <c r="H19" i="6"/>
  <c r="I19" i="6" s="1"/>
  <c r="H20" i="6"/>
  <c r="I20" i="6"/>
  <c r="H21" i="6"/>
  <c r="I21" i="6" s="1"/>
  <c r="H22" i="6"/>
  <c r="I22" i="6" s="1"/>
  <c r="H23" i="6"/>
  <c r="I23" i="6" s="1"/>
  <c r="H24" i="6"/>
  <c r="I24" i="6"/>
  <c r="H14" i="11"/>
  <c r="I14" i="11" s="1"/>
  <c r="H15" i="11"/>
  <c r="I15" i="11" s="1"/>
  <c r="H16" i="11"/>
  <c r="I16" i="11" s="1"/>
  <c r="H17" i="11"/>
  <c r="I17" i="11" s="1"/>
  <c r="H18" i="11"/>
  <c r="I18" i="11" s="1"/>
  <c r="H19" i="11"/>
  <c r="I19" i="11" s="1"/>
  <c r="H20" i="11"/>
  <c r="I20" i="11" s="1"/>
  <c r="H21" i="11"/>
  <c r="I21" i="11" s="1"/>
  <c r="H22" i="11"/>
  <c r="I22" i="11" s="1"/>
  <c r="H23" i="11"/>
  <c r="I23" i="11" s="1"/>
  <c r="H14" i="7"/>
  <c r="I14" i="7" s="1"/>
  <c r="H15" i="7"/>
  <c r="I15" i="7" s="1"/>
  <c r="H16" i="7"/>
  <c r="I16" i="7" s="1"/>
  <c r="H17" i="7"/>
  <c r="I17" i="7" s="1"/>
  <c r="H18" i="7"/>
  <c r="I18" i="7" s="1"/>
  <c r="H19" i="7"/>
  <c r="I19" i="7" s="1"/>
  <c r="H20" i="7"/>
  <c r="I20" i="7"/>
  <c r="H21" i="7"/>
  <c r="I21" i="7" s="1"/>
  <c r="H22" i="7"/>
  <c r="I22" i="7"/>
  <c r="H23" i="7"/>
  <c r="I23" i="7" s="1"/>
  <c r="H24" i="7"/>
  <c r="I24" i="7" s="1"/>
  <c r="H25" i="7"/>
  <c r="I25" i="7" s="1"/>
  <c r="H14" i="15"/>
  <c r="I14" i="15"/>
  <c r="H15" i="15"/>
  <c r="I15" i="15" s="1"/>
  <c r="H16" i="15"/>
  <c r="I16" i="15" s="1"/>
  <c r="H17" i="15"/>
  <c r="I17" i="15" s="1"/>
  <c r="H18" i="15"/>
  <c r="I18" i="15" s="1"/>
  <c r="H19" i="15"/>
  <c r="I19" i="15" s="1"/>
  <c r="H20" i="15"/>
  <c r="I20" i="15" s="1"/>
  <c r="H21" i="15"/>
  <c r="I21" i="15" s="1"/>
  <c r="H22" i="15"/>
  <c r="I22" i="15" s="1"/>
  <c r="H23" i="15"/>
  <c r="I23" i="15" s="1"/>
  <c r="H24" i="15"/>
  <c r="I24" i="15"/>
  <c r="H25" i="15"/>
  <c r="I25" i="15" s="1"/>
  <c r="H26" i="15"/>
  <c r="I26" i="15" s="1"/>
  <c r="H14" i="8"/>
  <c r="I14" i="8" s="1"/>
  <c r="H15" i="8"/>
  <c r="I15" i="8" s="1"/>
  <c r="H16" i="8"/>
  <c r="I16" i="8" s="1"/>
  <c r="H17" i="8"/>
  <c r="I17" i="8" s="1"/>
  <c r="H18" i="8"/>
  <c r="I18" i="8" s="1"/>
  <c r="H19" i="8"/>
  <c r="I19" i="8" s="1"/>
  <c r="H20" i="8"/>
  <c r="I20" i="8"/>
  <c r="H21" i="8"/>
  <c r="I21" i="8" s="1"/>
  <c r="H22" i="8"/>
  <c r="I22" i="8" s="1"/>
  <c r="L10" i="1"/>
  <c r="K39" i="15"/>
  <c r="K39" i="8"/>
  <c r="K39" i="11"/>
  <c r="K39" i="7"/>
  <c r="K39" i="6"/>
  <c r="K39" i="5"/>
  <c r="G10" i="7"/>
  <c r="J32" i="15" l="1"/>
  <c r="J29" i="8"/>
  <c r="J16" i="1"/>
  <c r="K16" i="1" s="1"/>
  <c r="J29" i="6"/>
  <c r="K29" i="6" s="1"/>
  <c r="J32" i="5"/>
  <c r="K32" i="5" s="1"/>
  <c r="K27" i="5"/>
  <c r="J28" i="5"/>
  <c r="K28" i="5" s="1"/>
  <c r="J17" i="5"/>
  <c r="K17" i="5" s="1"/>
  <c r="J25" i="15"/>
  <c r="J21" i="1"/>
  <c r="K21" i="1" s="1"/>
  <c r="J32" i="7"/>
  <c r="J28" i="6"/>
  <c r="K28" i="6" s="1"/>
  <c r="B4" i="6"/>
  <c r="B4" i="7" s="1"/>
  <c r="J32" i="11"/>
  <c r="J24" i="7"/>
  <c r="J30" i="5"/>
  <c r="J17" i="8"/>
  <c r="J26" i="5"/>
  <c r="J23" i="6"/>
  <c r="K23" i="6" s="1"/>
  <c r="J18" i="5"/>
  <c r="K18" i="5" s="1"/>
  <c r="J22" i="11"/>
  <c r="J16" i="7"/>
  <c r="K16" i="7" s="1"/>
  <c r="J27" i="11"/>
  <c r="K27" i="11" s="1"/>
  <c r="J20" i="5"/>
  <c r="K20" i="5" s="1"/>
  <c r="J24" i="6"/>
  <c r="K24" i="6" s="1"/>
  <c r="J18" i="7"/>
  <c r="K18" i="7" s="1"/>
  <c r="J22" i="7"/>
  <c r="J22" i="15"/>
  <c r="J25" i="8"/>
  <c r="J19" i="6"/>
  <c r="K19" i="6" s="1"/>
  <c r="J15" i="7"/>
  <c r="K15" i="7" s="1"/>
  <c r="J30" i="6"/>
  <c r="K30" i="6" s="1"/>
  <c r="J26" i="15"/>
  <c r="J17" i="6"/>
  <c r="K17" i="6" s="1"/>
  <c r="J26" i="6"/>
  <c r="K26" i="6" s="1"/>
  <c r="J23" i="15"/>
  <c r="J19" i="7"/>
  <c r="K19" i="7" s="1"/>
  <c r="J23" i="7"/>
  <c r="J18" i="6"/>
  <c r="K18" i="6" s="1"/>
  <c r="J18" i="1"/>
  <c r="K18" i="1" s="1"/>
  <c r="J23" i="11"/>
  <c r="K23" i="11" s="1"/>
  <c r="J25" i="5"/>
  <c r="K25" i="5" s="1"/>
  <c r="J25" i="7"/>
  <c r="K25" i="7" s="1"/>
  <c r="J18" i="8"/>
  <c r="J30" i="8"/>
  <c r="J24" i="8"/>
  <c r="J29" i="11"/>
  <c r="J17" i="7"/>
  <c r="K17" i="7" s="1"/>
  <c r="J22" i="1"/>
  <c r="K22" i="1" s="1"/>
  <c r="J32" i="1"/>
  <c r="K32" i="1" s="1"/>
  <c r="J15" i="6"/>
  <c r="K15" i="6" s="1"/>
  <c r="J20" i="11"/>
  <c r="K20" i="11" s="1"/>
  <c r="J21" i="7"/>
  <c r="K21" i="7" s="1"/>
  <c r="J20" i="8"/>
  <c r="J31" i="11"/>
  <c r="K31" i="11" s="1"/>
  <c r="J26" i="7"/>
  <c r="J27" i="15"/>
  <c r="J30" i="1"/>
  <c r="K30" i="1" s="1"/>
  <c r="J31" i="15"/>
  <c r="J26" i="1"/>
  <c r="K26" i="1" s="1"/>
  <c r="J14" i="1"/>
  <c r="L14" i="1" s="1"/>
  <c r="J16" i="6"/>
  <c r="K16" i="6" s="1"/>
  <c r="J21" i="6"/>
  <c r="K21" i="6" s="1"/>
  <c r="J16" i="11"/>
  <c r="K16" i="11" s="1"/>
  <c r="J18" i="15"/>
  <c r="J21" i="8"/>
  <c r="J28" i="15"/>
  <c r="J32" i="8"/>
  <c r="J24" i="1"/>
  <c r="K24" i="1" s="1"/>
  <c r="J27" i="6"/>
  <c r="K27" i="6" s="1"/>
  <c r="K32" i="11"/>
  <c r="J27" i="7"/>
  <c r="J25" i="11"/>
  <c r="K25" i="11" s="1"/>
  <c r="J14" i="11"/>
  <c r="K14" i="11" s="1"/>
  <c r="J16" i="15"/>
  <c r="J22" i="5"/>
  <c r="K22" i="5" s="1"/>
  <c r="J14" i="8"/>
  <c r="J22" i="8"/>
  <c r="J28" i="1"/>
  <c r="K28" i="1" s="1"/>
  <c r="J16" i="8"/>
  <c r="J18" i="11"/>
  <c r="K18" i="11" s="1"/>
  <c r="G11" i="1"/>
  <c r="J23" i="5"/>
  <c r="K23" i="5" s="1"/>
  <c r="J20" i="15"/>
  <c r="J24" i="15"/>
  <c r="J29" i="15"/>
  <c r="J29" i="1"/>
  <c r="K29" i="1" s="1"/>
  <c r="J32" i="6"/>
  <c r="K32" i="6" s="1"/>
  <c r="J29" i="7"/>
  <c r="K29" i="7" s="1"/>
  <c r="J30" i="7"/>
  <c r="J15" i="1"/>
  <c r="K15" i="1" s="1"/>
  <c r="K14" i="1"/>
  <c r="J17" i="1"/>
  <c r="K17" i="1" s="1"/>
  <c r="J23" i="1"/>
  <c r="K23" i="1" s="1"/>
  <c r="J25" i="1"/>
  <c r="K25" i="1" s="1"/>
  <c r="J31" i="1"/>
  <c r="K31" i="1" s="1"/>
  <c r="L9" i="11"/>
  <c r="L9" i="7" s="1"/>
  <c r="L9" i="15" s="1"/>
  <c r="L9" i="8" s="1"/>
  <c r="L9" i="6"/>
  <c r="K24" i="11"/>
  <c r="K29" i="11"/>
  <c r="K28" i="7"/>
  <c r="K32" i="7"/>
  <c r="K26" i="5"/>
  <c r="K30" i="5"/>
  <c r="K28" i="11"/>
  <c r="J15" i="8"/>
  <c r="J19" i="8"/>
  <c r="J28" i="8"/>
  <c r="J26" i="8"/>
  <c r="J31" i="8"/>
  <c r="J19" i="15"/>
  <c r="J15" i="15"/>
  <c r="J17" i="15"/>
  <c r="K14" i="7"/>
  <c r="K31" i="7"/>
  <c r="J21" i="11"/>
  <c r="K21" i="11" s="1"/>
  <c r="J15" i="11"/>
  <c r="K15" i="11" s="1"/>
  <c r="J17" i="11"/>
  <c r="K17" i="11" s="1"/>
  <c r="J19" i="11"/>
  <c r="K19" i="11" s="1"/>
  <c r="J26" i="11"/>
  <c r="K26" i="11" s="1"/>
  <c r="J30" i="11"/>
  <c r="K30" i="11" s="1"/>
  <c r="L10" i="7"/>
  <c r="L14" i="7" s="1"/>
  <c r="G10" i="15"/>
  <c r="K24" i="7"/>
  <c r="J25" i="6"/>
  <c r="K25" i="6" s="1"/>
  <c r="J22" i="6"/>
  <c r="K22" i="6" s="1"/>
  <c r="J31" i="6"/>
  <c r="K31" i="6" s="1"/>
  <c r="J14" i="6"/>
  <c r="J20" i="6"/>
  <c r="K20" i="6" s="1"/>
  <c r="K20" i="7"/>
  <c r="K30" i="7"/>
  <c r="K27" i="7"/>
  <c r="K22" i="7"/>
  <c r="K23" i="7"/>
  <c r="K22" i="11"/>
  <c r="J31" i="5"/>
  <c r="K31" i="5" s="1"/>
  <c r="J14" i="5"/>
  <c r="J15" i="5"/>
  <c r="K15" i="5" s="1"/>
  <c r="J19" i="5"/>
  <c r="K19" i="5" s="1"/>
  <c r="J21" i="5"/>
  <c r="K21" i="5" s="1"/>
  <c r="J29" i="5"/>
  <c r="K29" i="5" s="1"/>
  <c r="J16" i="5"/>
  <c r="K16" i="5" s="1"/>
  <c r="B37" i="7" l="1"/>
  <c r="B36" i="7" s="1"/>
  <c r="G11" i="7"/>
  <c r="K31" i="15"/>
  <c r="L15" i="7"/>
  <c r="L16" i="7" s="1"/>
  <c r="L17" i="7" s="1"/>
  <c r="L18" i="7" s="1"/>
  <c r="L19" i="7" s="1"/>
  <c r="L20" i="7" s="1"/>
  <c r="L21" i="7" s="1"/>
  <c r="L22" i="7" s="1"/>
  <c r="L23" i="7" s="1"/>
  <c r="L24" i="7" s="1"/>
  <c r="L25" i="7" s="1"/>
  <c r="L26" i="7" s="1"/>
  <c r="L27" i="7" s="1"/>
  <c r="L28" i="7" s="1"/>
  <c r="L29" i="7" s="1"/>
  <c r="L30" i="7" s="1"/>
  <c r="L31" i="7" s="1"/>
  <c r="L32" i="7" s="1"/>
  <c r="K38" i="7" s="1"/>
  <c r="B37" i="15"/>
  <c r="B36" i="15" s="1"/>
  <c r="K26" i="7"/>
  <c r="B37" i="8"/>
  <c r="L14" i="11"/>
  <c r="L15" i="11" s="1"/>
  <c r="L16" i="11" s="1"/>
  <c r="L17" i="11" s="1"/>
  <c r="L18" i="11" s="1"/>
  <c r="L19" i="11" s="1"/>
  <c r="L20" i="11" s="1"/>
  <c r="L21" i="11" s="1"/>
  <c r="L22" i="11" s="1"/>
  <c r="L23" i="11" s="1"/>
  <c r="L24" i="11" s="1"/>
  <c r="L25" i="11" s="1"/>
  <c r="L26" i="11" s="1"/>
  <c r="L27" i="11" s="1"/>
  <c r="L28" i="11" s="1"/>
  <c r="L29" i="11" s="1"/>
  <c r="L30" i="11" s="1"/>
  <c r="L31" i="11" s="1"/>
  <c r="L32" i="11" s="1"/>
  <c r="K38" i="11" s="1"/>
  <c r="B37" i="1"/>
  <c r="L10" i="15"/>
  <c r="G11" i="15" s="1"/>
  <c r="K25" i="15"/>
  <c r="L15" i="1"/>
  <c r="L16" i="1" s="1"/>
  <c r="L17" i="1" s="1"/>
  <c r="L18" i="1" s="1"/>
  <c r="L19" i="1" s="1"/>
  <c r="L20" i="1" s="1"/>
  <c r="L21" i="1" s="1"/>
  <c r="L22" i="1" s="1"/>
  <c r="L23" i="1" s="1"/>
  <c r="L24" i="1" s="1"/>
  <c r="L25" i="1" s="1"/>
  <c r="L26" i="1" s="1"/>
  <c r="L27" i="1" s="1"/>
  <c r="L28" i="1" s="1"/>
  <c r="L29" i="1" s="1"/>
  <c r="L30" i="1" s="1"/>
  <c r="L31" i="1" s="1"/>
  <c r="L32" i="1" s="1"/>
  <c r="K38" i="1" s="1"/>
  <c r="G10" i="8"/>
  <c r="K29" i="8" s="1"/>
  <c r="K21" i="15"/>
  <c r="K32" i="15"/>
  <c r="K16" i="15"/>
  <c r="K29" i="15"/>
  <c r="K27" i="15"/>
  <c r="K18" i="15"/>
  <c r="K23" i="15"/>
  <c r="K28" i="15"/>
  <c r="K22" i="15"/>
  <c r="K17" i="15"/>
  <c r="K15" i="15"/>
  <c r="K26" i="15"/>
  <c r="K19" i="15"/>
  <c r="K30" i="15"/>
  <c r="K24" i="15"/>
  <c r="B37" i="11"/>
  <c r="B36" i="11" s="1"/>
  <c r="K20" i="15"/>
  <c r="K14" i="15"/>
  <c r="B37" i="6"/>
  <c r="B36" i="6" s="1"/>
  <c r="K14" i="6"/>
  <c r="K28" i="8"/>
  <c r="K30" i="8"/>
  <c r="K16" i="8"/>
  <c r="B37" i="5"/>
  <c r="K14" i="5"/>
  <c r="K21" i="8" l="1"/>
  <c r="K17" i="8"/>
  <c r="K22" i="8"/>
  <c r="K23" i="8"/>
  <c r="K26" i="8"/>
  <c r="K19" i="8"/>
  <c r="K32" i="8"/>
  <c r="K20" i="8"/>
  <c r="L10" i="8"/>
  <c r="K25" i="8"/>
  <c r="B36" i="8"/>
  <c r="K27" i="8"/>
  <c r="K18" i="8"/>
  <c r="K24" i="8"/>
  <c r="K14" i="8"/>
  <c r="K15" i="8"/>
  <c r="K31" i="8"/>
  <c r="L14" i="15"/>
  <c r="L15" i="15" s="1"/>
  <c r="L16" i="15" s="1"/>
  <c r="L17" i="15" s="1"/>
  <c r="L18" i="15" s="1"/>
  <c r="L19" i="15" s="1"/>
  <c r="L20" i="15" s="1"/>
  <c r="L21" i="15" s="1"/>
  <c r="L22" i="15" s="1"/>
  <c r="L23" i="15" s="1"/>
  <c r="L24" i="15" s="1"/>
  <c r="L25" i="15" s="1"/>
  <c r="L26" i="15" s="1"/>
  <c r="L27" i="15" s="1"/>
  <c r="L28" i="15" s="1"/>
  <c r="L29" i="15" s="1"/>
  <c r="L30" i="15" s="1"/>
  <c r="L31" i="15" s="1"/>
  <c r="L32" i="15" s="1"/>
  <c r="J37" i="1"/>
  <c r="B36" i="1"/>
  <c r="J36" i="1" s="1"/>
  <c r="L10" i="5" s="1"/>
  <c r="L14" i="8"/>
  <c r="L15" i="8" s="1"/>
  <c r="L16" i="8" s="1"/>
  <c r="L17" i="8" s="1"/>
  <c r="L18" i="8" s="1"/>
  <c r="L19" i="8" s="1"/>
  <c r="L20" i="8" s="1"/>
  <c r="L21" i="8" s="1"/>
  <c r="L22" i="8" s="1"/>
  <c r="L23" i="8" s="1"/>
  <c r="L24" i="8" s="1"/>
  <c r="L25" i="8" s="1"/>
  <c r="L26" i="8" s="1"/>
  <c r="L27" i="8" s="1"/>
  <c r="L28" i="8" s="1"/>
  <c r="L29" i="8" s="1"/>
  <c r="L30" i="8" s="1"/>
  <c r="L31" i="8" s="1"/>
  <c r="L32" i="8" s="1"/>
  <c r="K38" i="8" s="1"/>
  <c r="G11" i="8"/>
  <c r="B36" i="5"/>
  <c r="J37" i="8"/>
  <c r="J37" i="15"/>
  <c r="J37" i="6"/>
  <c r="J37" i="5"/>
  <c r="J37" i="7"/>
  <c r="J37" i="11"/>
  <c r="G11" i="5" l="1"/>
  <c r="L14" i="5"/>
  <c r="L15" i="5" s="1"/>
  <c r="L16" i="5" s="1"/>
  <c r="L17" i="5" s="1"/>
  <c r="L18" i="5" s="1"/>
  <c r="L19" i="5" s="1"/>
  <c r="L20" i="5" s="1"/>
  <c r="L21" i="5" s="1"/>
  <c r="L22" i="5" s="1"/>
  <c r="L23" i="5" s="1"/>
  <c r="L24" i="5" s="1"/>
  <c r="L25" i="5" s="1"/>
  <c r="L26" i="5" s="1"/>
  <c r="L27" i="5" s="1"/>
  <c r="L28" i="5" s="1"/>
  <c r="L29" i="5" s="1"/>
  <c r="L30" i="5" s="1"/>
  <c r="L31" i="5" s="1"/>
  <c r="L32" i="5" s="1"/>
  <c r="K38" i="5" s="1"/>
  <c r="K38" i="15"/>
  <c r="J36" i="7"/>
  <c r="J36" i="15"/>
  <c r="J36" i="8"/>
  <c r="J36" i="5"/>
  <c r="L10" i="6" s="1"/>
  <c r="J36" i="11"/>
  <c r="J36" i="6"/>
  <c r="G11" i="6" l="1"/>
  <c r="L14" i="6"/>
  <c r="L15" i="6" s="1"/>
  <c r="L16" i="6" s="1"/>
  <c r="L17" i="6" s="1"/>
  <c r="L18" i="6" s="1"/>
  <c r="L19" i="6" s="1"/>
  <c r="L20" i="6" s="1"/>
  <c r="L21" i="6" s="1"/>
  <c r="L22" i="6" s="1"/>
  <c r="L23" i="6" s="1"/>
  <c r="L24" i="6" s="1"/>
  <c r="L25" i="6" s="1"/>
  <c r="L26" i="6" s="1"/>
  <c r="L27" i="6" s="1"/>
  <c r="L28" i="6" s="1"/>
  <c r="L29" i="6" s="1"/>
  <c r="L30" i="6" s="1"/>
  <c r="L31" i="6" s="1"/>
  <c r="L32" i="6" s="1"/>
  <c r="K3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jvedral</author>
    <author>bkoenig</author>
  </authors>
  <commentList>
    <comment ref="L6" authorId="0" shapeId="0" xr:uid="{00000000-0006-0000-0100-000001000000}">
      <text>
        <r>
          <rPr>
            <sz val="8"/>
            <color indexed="81"/>
            <rFont val="Tahoma"/>
            <family val="2"/>
          </rPr>
          <t xml:space="preserve">Type in the Percentage Here
</t>
        </r>
      </text>
    </comment>
    <comment ref="L8" authorId="0" shapeId="0" xr:uid="{00000000-0006-0000-0100-000002000000}">
      <text>
        <r>
          <rPr>
            <sz val="8"/>
            <color indexed="81"/>
            <rFont val="Tahoma"/>
            <family val="2"/>
          </rPr>
          <t xml:space="preserve">Type in the Percentage Here
</t>
        </r>
      </text>
    </comment>
    <comment ref="L10" authorId="1" shapeId="0" xr:uid="{00000000-0006-0000-0100-000003000000}">
      <text>
        <r>
          <rPr>
            <sz val="8"/>
            <color indexed="81"/>
            <rFont val="Palatino Linotype"/>
            <family val="1"/>
          </rPr>
          <t xml:space="preserve">Your </t>
        </r>
        <r>
          <rPr>
            <u/>
            <sz val="8"/>
            <color indexed="81"/>
            <rFont val="Palatino Linotype"/>
            <family val="1"/>
          </rPr>
          <t>Total Maximum Hours to Remain within your Award</t>
        </r>
        <r>
          <rPr>
            <sz val="8"/>
            <color indexed="81"/>
            <rFont val="Palatino Linotype"/>
            <family val="1"/>
          </rPr>
          <t xml:space="preserve"> is based on the Fall Semester which runs from  </t>
        </r>
        <r>
          <rPr>
            <b/>
            <sz val="8"/>
            <color indexed="81"/>
            <rFont val="Palatino Linotype"/>
            <family val="1"/>
          </rPr>
          <t>August 5th - December 22nd  2012.</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2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200-000002000000}">
      <text>
        <r>
          <rPr>
            <sz val="8"/>
            <color indexed="81"/>
            <rFont val="Palatino Linotype"/>
            <family val="1"/>
          </rPr>
          <t>Your position number is assigned at your time of hire and subsequent entry to the Personnel system.</t>
        </r>
      </text>
    </comment>
    <comment ref="C6" authorId="1" shapeId="0" xr:uid="{00000000-0006-0000-0200-000003000000}">
      <text>
        <r>
          <rPr>
            <sz val="8"/>
            <color indexed="81"/>
            <rFont val="Tahoma"/>
            <family val="2"/>
          </rPr>
          <t xml:space="preserve">Type in the Percentage Here
</t>
        </r>
      </text>
    </comment>
    <comment ref="L6" authorId="1" shapeId="0" xr:uid="{00000000-0006-0000-0200-000004000000}">
      <text>
        <r>
          <rPr>
            <sz val="8"/>
            <color indexed="81"/>
            <rFont val="Tahoma"/>
            <family val="2"/>
          </rPr>
          <t xml:space="preserve">Type in the Percentage Here
</t>
        </r>
      </text>
    </comment>
    <comment ref="C8" authorId="1" shapeId="0" xr:uid="{00000000-0006-0000-0200-000005000000}">
      <text>
        <r>
          <rPr>
            <sz val="8"/>
            <color indexed="81"/>
            <rFont val="Tahoma"/>
            <family val="2"/>
          </rPr>
          <t xml:space="preserve">Type in the Percentage Here
</t>
        </r>
      </text>
    </comment>
    <comment ref="L8" authorId="1" shapeId="0" xr:uid="{00000000-0006-0000-0200-000006000000}">
      <text>
        <r>
          <rPr>
            <sz val="8"/>
            <color indexed="81"/>
            <rFont val="Tahoma"/>
            <family val="2"/>
          </rPr>
          <t xml:space="preserve">Type in the Percentage Here
</t>
        </r>
      </text>
    </comment>
    <comment ref="B10" authorId="0" shapeId="0" xr:uid="{00000000-0006-0000-02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2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200-000009000000}">
      <text>
        <r>
          <rPr>
            <b/>
            <sz val="9"/>
            <color indexed="81"/>
            <rFont val="Tahoma"/>
            <family val="2"/>
          </rPr>
          <t>Input date as: MM/DD/YY</t>
        </r>
        <r>
          <rPr>
            <sz val="9"/>
            <color indexed="81"/>
            <rFont val="Tahoma"/>
            <family val="2"/>
          </rPr>
          <t xml:space="preserve">
</t>
        </r>
      </text>
    </comment>
    <comment ref="B13" authorId="0" shapeId="0" xr:uid="{00000000-0006-0000-02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2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2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3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300-000002000000}">
      <text>
        <r>
          <rPr>
            <sz val="8"/>
            <color indexed="81"/>
            <rFont val="Palatino Linotype"/>
            <family val="1"/>
          </rPr>
          <t>Your position number is assigned at your time of hire and subsequent entry to the Personnel system.</t>
        </r>
      </text>
    </comment>
    <comment ref="C6" authorId="1" shapeId="0" xr:uid="{00000000-0006-0000-0300-000003000000}">
      <text>
        <r>
          <rPr>
            <sz val="8"/>
            <color indexed="81"/>
            <rFont val="Tahoma"/>
            <family val="2"/>
          </rPr>
          <t xml:space="preserve">Type in the Percentage Here
</t>
        </r>
      </text>
    </comment>
    <comment ref="L6" authorId="1" shapeId="0" xr:uid="{00000000-0006-0000-0300-000004000000}">
      <text>
        <r>
          <rPr>
            <sz val="8"/>
            <color indexed="81"/>
            <rFont val="Tahoma"/>
            <family val="2"/>
          </rPr>
          <t xml:space="preserve">Type in the Percentage Here
</t>
        </r>
      </text>
    </comment>
    <comment ref="C8" authorId="1" shapeId="0" xr:uid="{00000000-0006-0000-0300-000005000000}">
      <text>
        <r>
          <rPr>
            <sz val="8"/>
            <color indexed="81"/>
            <rFont val="Tahoma"/>
            <family val="2"/>
          </rPr>
          <t xml:space="preserve">Type in the Percentage Here
</t>
        </r>
      </text>
    </comment>
    <comment ref="L8" authorId="1" shapeId="0" xr:uid="{00000000-0006-0000-0300-000006000000}">
      <text>
        <r>
          <rPr>
            <sz val="8"/>
            <color indexed="81"/>
            <rFont val="Tahoma"/>
            <family val="2"/>
          </rPr>
          <t xml:space="preserve">Type in the Percentage Here
</t>
        </r>
      </text>
    </comment>
    <comment ref="B10" authorId="0" shapeId="0" xr:uid="{00000000-0006-0000-03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3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300-000009000000}">
      <text>
        <r>
          <rPr>
            <b/>
            <sz val="9"/>
            <color indexed="81"/>
            <rFont val="Tahoma"/>
            <family val="2"/>
          </rPr>
          <t>Input date as: MM/DD/YY</t>
        </r>
      </text>
    </comment>
    <comment ref="B13" authorId="0" shapeId="0" xr:uid="{00000000-0006-0000-03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3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3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4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400-000002000000}">
      <text>
        <r>
          <rPr>
            <sz val="8"/>
            <color indexed="81"/>
            <rFont val="Palatino Linotype"/>
            <family val="1"/>
          </rPr>
          <t>Your position number is assigned at your time of hire and subsequent entry to the Personnel system.</t>
        </r>
      </text>
    </comment>
    <comment ref="C6" authorId="1" shapeId="0" xr:uid="{00000000-0006-0000-0400-000003000000}">
      <text>
        <r>
          <rPr>
            <sz val="8"/>
            <color indexed="81"/>
            <rFont val="Tahoma"/>
            <family val="2"/>
          </rPr>
          <t xml:space="preserve">Type in the Percentage Here
</t>
        </r>
      </text>
    </comment>
    <comment ref="L6" authorId="1" shapeId="0" xr:uid="{00000000-0006-0000-0400-000004000000}">
      <text>
        <r>
          <rPr>
            <sz val="8"/>
            <color indexed="81"/>
            <rFont val="Tahoma"/>
            <family val="2"/>
          </rPr>
          <t xml:space="preserve">Type in the Percentage Here
</t>
        </r>
      </text>
    </comment>
    <comment ref="C8" authorId="1" shapeId="0" xr:uid="{00000000-0006-0000-0400-000005000000}">
      <text>
        <r>
          <rPr>
            <sz val="8"/>
            <color indexed="81"/>
            <rFont val="Tahoma"/>
            <family val="2"/>
          </rPr>
          <t xml:space="preserve">Type in the Percentage Here
</t>
        </r>
      </text>
    </comment>
    <comment ref="L8" authorId="1" shapeId="0" xr:uid="{00000000-0006-0000-0400-000006000000}">
      <text>
        <r>
          <rPr>
            <sz val="8"/>
            <color indexed="81"/>
            <rFont val="Tahoma"/>
            <family val="2"/>
          </rPr>
          <t xml:space="preserve">Type in the Percentage Here
</t>
        </r>
      </text>
    </comment>
    <comment ref="B10" authorId="0" shapeId="0" xr:uid="{00000000-0006-0000-04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4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400-000009000000}">
      <text>
        <r>
          <rPr>
            <b/>
            <sz val="9"/>
            <color indexed="81"/>
            <rFont val="Tahoma"/>
            <family val="2"/>
          </rPr>
          <t>Input date as: MM/DD/YY</t>
        </r>
      </text>
    </comment>
    <comment ref="B13" authorId="0" shapeId="0" xr:uid="{00000000-0006-0000-04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4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4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5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500-000002000000}">
      <text>
        <r>
          <rPr>
            <sz val="8"/>
            <color indexed="81"/>
            <rFont val="Palatino Linotype"/>
            <family val="1"/>
          </rPr>
          <t>Your position number is assigned at your time of hire and subsequent entry to the Personnel system.</t>
        </r>
      </text>
    </comment>
    <comment ref="C6" authorId="1" shapeId="0" xr:uid="{00000000-0006-0000-0500-000003000000}">
      <text>
        <r>
          <rPr>
            <sz val="8"/>
            <color indexed="81"/>
            <rFont val="Tahoma"/>
            <family val="2"/>
          </rPr>
          <t xml:space="preserve">Type in the Percentage Here
</t>
        </r>
      </text>
    </comment>
    <comment ref="L6" authorId="1" shapeId="0" xr:uid="{00000000-0006-0000-0500-000004000000}">
      <text>
        <r>
          <rPr>
            <sz val="8"/>
            <color indexed="81"/>
            <rFont val="Tahoma"/>
            <family val="2"/>
          </rPr>
          <t xml:space="preserve">Type in the Percentage Here
</t>
        </r>
      </text>
    </comment>
    <comment ref="C8" authorId="1" shapeId="0" xr:uid="{00000000-0006-0000-0500-000005000000}">
      <text>
        <r>
          <rPr>
            <sz val="8"/>
            <color indexed="81"/>
            <rFont val="Tahoma"/>
            <family val="2"/>
          </rPr>
          <t xml:space="preserve">Type in the Percentage Here
</t>
        </r>
      </text>
    </comment>
    <comment ref="L8" authorId="1" shapeId="0" xr:uid="{00000000-0006-0000-0500-000006000000}">
      <text>
        <r>
          <rPr>
            <sz val="8"/>
            <color indexed="81"/>
            <rFont val="Tahoma"/>
            <family val="2"/>
          </rPr>
          <t xml:space="preserve">Type in the Percentage Here
</t>
        </r>
      </text>
    </comment>
    <comment ref="G10" authorId="0" shapeId="0" xr:uid="{00000000-0006-0000-0500-000007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L10" authorId="0" shapeId="0" xr:uid="{00000000-0006-0000-0500-000008000000}">
      <text>
        <r>
          <rPr>
            <sz val="8"/>
            <color indexed="81"/>
            <rFont val="Palatino Linotype"/>
            <family val="1"/>
          </rPr>
          <t xml:space="preserve">Your Total Maximum Hours to Remain within your Award is based on the Spring Semester which runs from  </t>
        </r>
        <r>
          <rPr>
            <b/>
            <sz val="8"/>
            <color indexed="81"/>
            <rFont val="Palatino Linotype"/>
            <family val="1"/>
          </rPr>
          <t>December 26 - May 14th, 2011.</t>
        </r>
        <r>
          <rPr>
            <sz val="8"/>
            <color indexed="81"/>
            <rFont val="Tahoma"/>
            <family val="2"/>
          </rPr>
          <t xml:space="preserve">
</t>
        </r>
      </text>
    </comment>
    <comment ref="A13" authorId="2" shapeId="0" xr:uid="{00000000-0006-0000-0500-000009000000}">
      <text>
        <r>
          <rPr>
            <b/>
            <sz val="9"/>
            <color indexed="81"/>
            <rFont val="Tahoma"/>
            <family val="2"/>
          </rPr>
          <t>Input date as: MM/DD/YY</t>
        </r>
        <r>
          <rPr>
            <sz val="9"/>
            <color indexed="81"/>
            <rFont val="Tahoma"/>
            <family val="2"/>
          </rPr>
          <t xml:space="preserve">
</t>
        </r>
      </text>
    </comment>
    <comment ref="B13" authorId="0" shapeId="0" xr:uid="{00000000-0006-0000-05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5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5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6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600-000002000000}">
      <text>
        <r>
          <rPr>
            <sz val="8"/>
            <color indexed="81"/>
            <rFont val="Palatino Linotype"/>
            <family val="1"/>
          </rPr>
          <t>Your position number is assigned at your time of hire and subsequent entry to the Personnel system.</t>
        </r>
      </text>
    </comment>
    <comment ref="C6" authorId="1" shapeId="0" xr:uid="{00000000-0006-0000-0600-000003000000}">
      <text>
        <r>
          <rPr>
            <sz val="8"/>
            <color indexed="81"/>
            <rFont val="Tahoma"/>
            <family val="2"/>
          </rPr>
          <t xml:space="preserve">Type in the Percentage Here
</t>
        </r>
      </text>
    </comment>
    <comment ref="L6" authorId="1" shapeId="0" xr:uid="{00000000-0006-0000-0600-000004000000}">
      <text>
        <r>
          <rPr>
            <sz val="8"/>
            <color indexed="81"/>
            <rFont val="Tahoma"/>
            <family val="2"/>
          </rPr>
          <t xml:space="preserve">Type in the Percentage Here
</t>
        </r>
      </text>
    </comment>
    <comment ref="C8" authorId="1" shapeId="0" xr:uid="{00000000-0006-0000-0600-000005000000}">
      <text>
        <r>
          <rPr>
            <sz val="8"/>
            <color indexed="81"/>
            <rFont val="Tahoma"/>
            <family val="2"/>
          </rPr>
          <t xml:space="preserve">Type in the Percentage Here
</t>
        </r>
      </text>
    </comment>
    <comment ref="L8" authorId="1" shapeId="0" xr:uid="{00000000-0006-0000-0600-000006000000}">
      <text>
        <r>
          <rPr>
            <sz val="8"/>
            <color indexed="81"/>
            <rFont val="Tahoma"/>
            <family val="2"/>
          </rPr>
          <t xml:space="preserve">Type in the Percentage Here
</t>
        </r>
      </text>
    </comment>
    <comment ref="B10" authorId="0" shapeId="0" xr:uid="{00000000-0006-0000-06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6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600-000009000000}">
      <text>
        <r>
          <rPr>
            <b/>
            <sz val="9"/>
            <color indexed="81"/>
            <rFont val="Tahoma"/>
            <family val="2"/>
          </rPr>
          <t>Input date as: MM/DD/YY</t>
        </r>
      </text>
    </comment>
    <comment ref="B13" authorId="0" shapeId="0" xr:uid="{00000000-0006-0000-06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6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6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7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700-000002000000}">
      <text>
        <r>
          <rPr>
            <sz val="8"/>
            <color indexed="81"/>
            <rFont val="Palatino Linotype"/>
            <family val="1"/>
          </rPr>
          <t>Your position number is assigned at your time of hire and subsequent entry to the Personnel system.</t>
        </r>
      </text>
    </comment>
    <comment ref="C6" authorId="1" shapeId="0" xr:uid="{00000000-0006-0000-0700-000003000000}">
      <text>
        <r>
          <rPr>
            <sz val="8"/>
            <color indexed="81"/>
            <rFont val="Tahoma"/>
            <family val="2"/>
          </rPr>
          <t xml:space="preserve">Type in the Percentage Here
</t>
        </r>
      </text>
    </comment>
    <comment ref="L6" authorId="1" shapeId="0" xr:uid="{00000000-0006-0000-0700-000004000000}">
      <text>
        <r>
          <rPr>
            <sz val="8"/>
            <color indexed="81"/>
            <rFont val="Tahoma"/>
            <family val="2"/>
          </rPr>
          <t xml:space="preserve">Type in the Percentage Here
</t>
        </r>
      </text>
    </comment>
    <comment ref="C8" authorId="1" shapeId="0" xr:uid="{00000000-0006-0000-0700-000005000000}">
      <text>
        <r>
          <rPr>
            <sz val="8"/>
            <color indexed="81"/>
            <rFont val="Tahoma"/>
            <family val="2"/>
          </rPr>
          <t xml:space="preserve">Type in the Percentage Here
</t>
        </r>
      </text>
    </comment>
    <comment ref="L8" authorId="1" shapeId="0" xr:uid="{00000000-0006-0000-0700-000006000000}">
      <text>
        <r>
          <rPr>
            <sz val="8"/>
            <color indexed="81"/>
            <rFont val="Tahoma"/>
            <family val="2"/>
          </rPr>
          <t xml:space="preserve">Type in the Percentage Here
</t>
        </r>
      </text>
    </comment>
    <comment ref="B10" authorId="0" shapeId="0" xr:uid="{00000000-0006-0000-07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7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700-000009000000}">
      <text>
        <r>
          <rPr>
            <b/>
            <sz val="9"/>
            <color indexed="81"/>
            <rFont val="Tahoma"/>
            <family val="2"/>
          </rPr>
          <t>Input date as: MM/DD/YY</t>
        </r>
      </text>
    </comment>
    <comment ref="B13" authorId="0" shapeId="0" xr:uid="{00000000-0006-0000-07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7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7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sharedStrings.xml><?xml version="1.0" encoding="utf-8"?>
<sst xmlns="http://schemas.openxmlformats.org/spreadsheetml/2006/main" count="2192" uniqueCount="336">
  <si>
    <t>University of Colorado at Colorado Springs</t>
  </si>
  <si>
    <t>Employee Sign-in / Sign-Out Sheet</t>
  </si>
  <si>
    <t>Employee Name</t>
  </si>
  <si>
    <t>Position #</t>
  </si>
  <si>
    <t>Employee ID#</t>
  </si>
  <si>
    <t>Employing Department</t>
  </si>
  <si>
    <t>Term</t>
  </si>
  <si>
    <t>Work-study Award Amount</t>
  </si>
  <si>
    <t>Pay Rate</t>
  </si>
  <si>
    <t>Hours Average / Week to Remain within Award</t>
  </si>
  <si>
    <t>Note: </t>
  </si>
  <si>
    <t>Additional Note: </t>
  </si>
  <si>
    <t>Date</t>
  </si>
  <si>
    <t>All Employees Must Sign This Form</t>
  </si>
  <si>
    <t>Hours Worked</t>
  </si>
  <si>
    <r>
      <t xml:space="preserve">Time Off   Clock </t>
    </r>
    <r>
      <rPr>
        <sz val="12"/>
        <rFont val="Arial"/>
        <family val="2"/>
      </rPr>
      <t/>
    </r>
  </si>
  <si>
    <t>Money Earned</t>
  </si>
  <si>
    <t>Time Out     (AM/PM)</t>
  </si>
  <si>
    <t>Hours Remaining on Award</t>
  </si>
  <si>
    <t>Employee Signature</t>
  </si>
  <si>
    <t>Comments:</t>
  </si>
  <si>
    <t>Total Maximum Hours to Remain within Award</t>
  </si>
  <si>
    <t>On-Campus Departments</t>
  </si>
  <si>
    <t>40147  American Numismatic Assoc.</t>
  </si>
  <si>
    <t>40348  American Red Cross Pikes Peak</t>
  </si>
  <si>
    <t>40150  Better Business Bureau</t>
  </si>
  <si>
    <t>40151  Big Brothers/Big Sisters</t>
  </si>
  <si>
    <t>40340  Boys &amp; Girls Club-EA Tutt Unit</t>
  </si>
  <si>
    <t>40153  Bureau of Land Management</t>
  </si>
  <si>
    <t>40154  Canine Companions</t>
  </si>
  <si>
    <t>40156  Children's Literacy Center</t>
  </si>
  <si>
    <t>40345  City of Cripple Creek</t>
  </si>
  <si>
    <t>40161  City of CS: Human Resources</t>
  </si>
  <si>
    <t>40170  Clean Air Campaign</t>
  </si>
  <si>
    <t>40174  Colorado Division of Wildlife</t>
  </si>
  <si>
    <t>40175  Colorado Springs Fine Arts</t>
  </si>
  <si>
    <t>40347  Colorado P.E.O. Chapter House</t>
  </si>
  <si>
    <t>40177  Community Partnrshp-Child/Dev</t>
  </si>
  <si>
    <t>40179  CS Chamber of Commerce</t>
  </si>
  <si>
    <t>40346  C.S. Technology Incubator</t>
  </si>
  <si>
    <t>40180  Developmental Opportunities</t>
  </si>
  <si>
    <t>40181  Downtown Colorado Springs, Inc</t>
  </si>
  <si>
    <t>40182  Educational Opportunity</t>
  </si>
  <si>
    <t>40183  EPC:  Fourth Judicial District</t>
  </si>
  <si>
    <t>40184  EPC:  Health &amp; Environment</t>
  </si>
  <si>
    <t>40185  EPC:  Human Resource Dept.</t>
  </si>
  <si>
    <t>40186  EPC:  Information Services</t>
  </si>
  <si>
    <t xml:space="preserve">40187  EPC:  Parks Department </t>
  </si>
  <si>
    <t>40188  EPC:  Planning Department</t>
  </si>
  <si>
    <t xml:space="preserve">40189  EPC:  Social Services Dept </t>
  </si>
  <si>
    <t>40190  Falcon Elementary School</t>
  </si>
  <si>
    <t>40193  Globe Charter School</t>
  </si>
  <si>
    <t>40349  Greccio Housing Opport. Ctr.</t>
  </si>
  <si>
    <t>40194  Goodwill Industries</t>
  </si>
  <si>
    <t>40195  Harrison School District Two</t>
  </si>
  <si>
    <t>40196  Hispanic Chamber of Commerce</t>
  </si>
  <si>
    <t>40197  Housing Authority of the City of Colorado Springs</t>
  </si>
  <si>
    <t>40198  Humane Society</t>
  </si>
  <si>
    <t>40200  Memorial Hospital</t>
  </si>
  <si>
    <t>40330  Mountainside Elementary School</t>
  </si>
  <si>
    <t>40204  Pikes Peak Community College</t>
  </si>
  <si>
    <t xml:space="preserve">40205  Pikes Peak Family Connections </t>
  </si>
  <si>
    <t>40206  Pikes Peak Library District</t>
  </si>
  <si>
    <t>40227  Pikes Peak Mental Health</t>
  </si>
  <si>
    <t>40208  Pikes Peak YMCA</t>
  </si>
  <si>
    <t>40211  School District #20</t>
  </si>
  <si>
    <t>40212  School District Eleven</t>
  </si>
  <si>
    <t>40214  Social Security Administration</t>
  </si>
  <si>
    <t>40333  Sodexho Marriott Mgt Services</t>
  </si>
  <si>
    <t xml:space="preserve">40331  Southern Colo Educ Opp Ctr </t>
  </si>
  <si>
    <t>40341  The Children's Museum Co Spgs</t>
  </si>
  <si>
    <t>40219  Urban League of the Pikes Peak</t>
  </si>
  <si>
    <t xml:space="preserve">40220  US Forest Service: Pikes Peak  </t>
  </si>
  <si>
    <t>40222  Western Museum of Mining and Industry</t>
  </si>
  <si>
    <t>40332  United States Olympic Commttee</t>
  </si>
  <si>
    <t>Time In                   (AM/PM)</t>
  </si>
  <si>
    <t>Hours Worked (In Decimal Form)</t>
  </si>
  <si>
    <t>Current Payperiod</t>
  </si>
  <si>
    <t>40352  Natl. Little Britches Rodeo Assn.</t>
  </si>
  <si>
    <t>40351  T.E.S.S.A.</t>
  </si>
  <si>
    <t>40230  JDRF-RMC</t>
  </si>
  <si>
    <t>Note: If any of the above due dates are changed due to holidays, they will be reflected on the PBS Master Calendar at: www.cusys.edu/pbs/calendar/calendar.html</t>
  </si>
  <si>
    <t>40368  Veteran's Upward Bound</t>
  </si>
  <si>
    <t>40158  Partnership for Community Design</t>
  </si>
  <si>
    <t>Speed Type:</t>
  </si>
  <si>
    <t>Percent</t>
  </si>
  <si>
    <t>Supervisor Signature</t>
  </si>
  <si>
    <t>BOTH EMPLOYEE AND SUPERVISOR SIGNATURES ARE REQUIRED</t>
  </si>
  <si>
    <t>Semester Work-study Hours Remaining</t>
  </si>
  <si>
    <t>40377  City of Pueblo</t>
  </si>
  <si>
    <t>40381  Colorado State Parks</t>
  </si>
  <si>
    <t>40380  Pikes Peak Council - Boy Scouts of America</t>
  </si>
  <si>
    <t>For the most up-to-date form, see our website at:  http://www.uccs.edu/~stuemp/formstuemp.shtml</t>
  </si>
  <si>
    <t>40385  SoSudanese Amfrdshp Com Assoc</t>
  </si>
  <si>
    <t>40394  Business of Arts Center</t>
  </si>
  <si>
    <t>40393  Widefield School District 3</t>
  </si>
  <si>
    <t>If you are having problems with the timesheet or have any questions please contact Student Employment at 719.255.3454 or e-mail us at stuemp@uccs.edu</t>
  </si>
  <si>
    <r>
      <t xml:space="preserve">Pay Period                       </t>
    </r>
    <r>
      <rPr>
        <i/>
        <sz val="16"/>
        <rFont val="Cambria"/>
        <family val="1"/>
      </rPr>
      <t>(Sunday - Saturday)</t>
    </r>
  </si>
  <si>
    <r>
      <t xml:space="preserve">Payday </t>
    </r>
    <r>
      <rPr>
        <i/>
        <sz val="16"/>
        <rFont val="Cambria"/>
        <family val="1"/>
      </rPr>
      <t>(Friday)</t>
    </r>
  </si>
  <si>
    <t>40149  PPG &amp; LCC</t>
  </si>
  <si>
    <t>40157  National Junior College Athletic Association</t>
  </si>
  <si>
    <t>40217 BizKidz</t>
  </si>
  <si>
    <t>See the Student Employment Website for the full calendar and TRR due dates:  http://www.uccs.edu/~stuemp/calendar.html</t>
  </si>
  <si>
    <t>For the most up to date forms see:  http://www.uccs.edu/stuemp/forms.html</t>
  </si>
  <si>
    <t xml:space="preserve">You can find the full calendar and TRR Due Dates at: http://www.uccs.edu/stuemp/calendar.html </t>
  </si>
  <si>
    <r>
      <t xml:space="preserve">TRR'S Due </t>
    </r>
    <r>
      <rPr>
        <i/>
        <sz val="16"/>
        <rFont val="Cambria"/>
        <family val="1"/>
      </rPr>
      <t>in Personnel Mondays by 9 am</t>
    </r>
    <r>
      <rPr>
        <b/>
        <i/>
        <sz val="16"/>
        <rFont val="Cambria"/>
        <family val="1"/>
      </rPr>
      <t xml:space="preserve">  </t>
    </r>
    <r>
      <rPr>
        <b/>
        <sz val="16"/>
        <rFont val="Cambria"/>
        <family val="1"/>
      </rPr>
      <t xml:space="preserve"> </t>
    </r>
  </si>
  <si>
    <t>CERTIFICATION:  I certify (1) The hours and minutes shown herein are a complete and accurate record of time worked each day and for the reporting period.  All leave taken and/or overtime earned or taken as compensatory time was reported and approved by my supervisor.  (2) The Speedtype identified above are appropriate to pay these hours, and the percentage of time attributed to each reflects the actual effort expended on the project(s) specific to the Speedtype listed.  (3) If applicable, student employee is enrolled in the proper number of credit hours, pursuant to campus specific student employment guidelines.</t>
  </si>
  <si>
    <t>OVERTIME ELIGIBILITY:  Any overtime or compensentory time worked MUST have supervisory approval in advance, and will be paid at the rate of one and one-half times my hourly rate. Failure to receive advance approval for overtime or compensatory time worked may result in a corrective or disciplinary action which may include termination of University employment.</t>
  </si>
  <si>
    <t>Pay Period:</t>
  </si>
  <si>
    <t>Term:</t>
  </si>
  <si>
    <t>Pay day for hours is:</t>
  </si>
  <si>
    <t>Pay day for  hours is:</t>
  </si>
  <si>
    <t>40152  Boys &amp; Girls Club</t>
  </si>
  <si>
    <t>40215  BSCS</t>
  </si>
  <si>
    <t xml:space="preserve">40171  Catamount Institute </t>
  </si>
  <si>
    <t>40191  Feline Rescue Network</t>
  </si>
  <si>
    <t>40209  Ronald McDonald House</t>
  </si>
  <si>
    <t>40213 USA Shooting</t>
  </si>
  <si>
    <t>40022   AA-Assessment</t>
  </si>
  <si>
    <t xml:space="preserve">40246   AA-Biofrontiers-UCCS Ctr </t>
  </si>
  <si>
    <t>40362   AA-Campus Extended Studies</t>
  </si>
  <si>
    <t>40364   AA-Center Study of Govt &amp; Indiv</t>
  </si>
  <si>
    <t xml:space="preserve">40138   AA-Comunication Center </t>
  </si>
  <si>
    <t>40398   AA-Cybersecurity</t>
  </si>
  <si>
    <t>40024   AA-Diversity</t>
  </si>
  <si>
    <t>40233   AA-Enrollment Management</t>
  </si>
  <si>
    <t>40023   AA-EPIIC</t>
  </si>
  <si>
    <t>40359   AA-Excel Center Support</t>
  </si>
  <si>
    <t>40021   AA-Faculty Records</t>
  </si>
  <si>
    <t xml:space="preserve">40228   AA-Faculty Resource Center </t>
  </si>
  <si>
    <t>40355   AA-Federal Grant- NISSC</t>
  </si>
  <si>
    <t>40019   AA-Graduate School</t>
  </si>
  <si>
    <t>40252   AA-HealthCircle</t>
  </si>
  <si>
    <t>40242   AA-Honors Program</t>
  </si>
  <si>
    <t>40235   AA-Innovation Program</t>
  </si>
  <si>
    <t>40357   AA-Institute for Bioenergetics</t>
  </si>
  <si>
    <t>40136   AA-Languages Center</t>
  </si>
  <si>
    <t xml:space="preserve">40090   AA-Library Operations </t>
  </si>
  <si>
    <t xml:space="preserve">40134   AA-Math Center </t>
  </si>
  <si>
    <t>40378   AA-NISSSC Institute</t>
  </si>
  <si>
    <t>40018   AA-Provost</t>
  </si>
  <si>
    <t>40137   AA-Science Center</t>
  </si>
  <si>
    <t>40020   AA-Sponsored Research</t>
  </si>
  <si>
    <t xml:space="preserve">40386   AA-Trauma, Health &amp; Hazard Ctr </t>
  </si>
  <si>
    <t>40251   AA-UCCS Teach</t>
  </si>
  <si>
    <t>40363   AA-Undergraduate Education</t>
  </si>
  <si>
    <t>40135   AA-Writing Center</t>
  </si>
  <si>
    <t>40240   Admissions Services Operations</t>
  </si>
  <si>
    <t>49997   Annuitants UCCS</t>
  </si>
  <si>
    <t>40120   AVCAF-Benefits</t>
  </si>
  <si>
    <t>40086   Beth-El Admin</t>
  </si>
  <si>
    <t>40399   Beth-El Clinic Operations</t>
  </si>
  <si>
    <t xml:space="preserve">40248   Beth-El Extended Studies </t>
  </si>
  <si>
    <t xml:space="preserve">40082   Beth-El Grad Nursing </t>
  </si>
  <si>
    <t xml:space="preserve">40083   Beth-El Health Sciences </t>
  </si>
  <si>
    <t>40396   Beth-El Human Physio/Nutrition</t>
  </si>
  <si>
    <t>40081   Beth-EL UG Nursing</t>
  </si>
  <si>
    <t>40025   BUS- Administrative Ops</t>
  </si>
  <si>
    <t xml:space="preserve">40027   BUS- Finance </t>
  </si>
  <si>
    <t>40028   BUS- General Buisness</t>
  </si>
  <si>
    <t>40034   BUS- Graduate (MBA)</t>
  </si>
  <si>
    <t xml:space="preserve">40029   BUS- Information Systems </t>
  </si>
  <si>
    <t>40030   BUS- International Buisness</t>
  </si>
  <si>
    <t xml:space="preserve">40031   BUS- Marketing </t>
  </si>
  <si>
    <t xml:space="preserve">40032   BUS- Orginizational Management </t>
  </si>
  <si>
    <t>40033   BUS- Personnel/Human Resources Management</t>
  </si>
  <si>
    <t>40026   BUS-Accounting</t>
  </si>
  <si>
    <t xml:space="preserve">40001   Chancellor's Office </t>
  </si>
  <si>
    <t>40002   Chanc-UniversityEvents&amp;Outrch</t>
  </si>
  <si>
    <t xml:space="preserve">40038   COE- Counseling and Human Services </t>
  </si>
  <si>
    <t xml:space="preserve">40039   COE- Curriculum &amp; Instruction </t>
  </si>
  <si>
    <t>40040   COE- Leadership, Research &amp; Foundation</t>
  </si>
  <si>
    <t xml:space="preserve">40037   COE- Special Education </t>
  </si>
  <si>
    <t xml:space="preserve">40041   COE- Teaching &amp; Learning </t>
  </si>
  <si>
    <t>40265   COE-Academic Planning &amp; Outrch</t>
  </si>
  <si>
    <t>40036   COE-Administrative Ops</t>
  </si>
  <si>
    <t>49999   Colorado Springs Campus</t>
  </si>
  <si>
    <t>40042   EAS- Administrative Operations</t>
  </si>
  <si>
    <t xml:space="preserve">40382   EAS-Center for Space Studies </t>
  </si>
  <si>
    <t>40049   EAS-Computer Engineering</t>
  </si>
  <si>
    <t>40045   EAS-Computer Science</t>
  </si>
  <si>
    <t>40043   EAS-Electrical Engineering</t>
  </si>
  <si>
    <t>40047   EAS-Mechanical &amp; Aerospace Engineering</t>
  </si>
  <si>
    <t>40035   EPC-Small Business Development</t>
  </si>
  <si>
    <t>40241   International Student Services</t>
  </si>
  <si>
    <t xml:space="preserve">40087 IT Administrative Operations </t>
  </si>
  <si>
    <t xml:space="preserve">40088   IT Media Services </t>
  </si>
  <si>
    <t xml:space="preserve">40089   IT Telecommunications </t>
  </si>
  <si>
    <t>40013   L/Intramurals-Mens Basketball</t>
  </si>
  <si>
    <t>40051   LAS- Administrative Operations</t>
  </si>
  <si>
    <t>40067   LAS- Anthropology</t>
  </si>
  <si>
    <t>40062   LAS- Biology</t>
  </si>
  <si>
    <t xml:space="preserve">40063   LAS- Chemistry </t>
  </si>
  <si>
    <t>40068   LAS- Communication</t>
  </si>
  <si>
    <t xml:space="preserve">40069   LAS- Economics </t>
  </si>
  <si>
    <t xml:space="preserve">40054   LAS- English </t>
  </si>
  <si>
    <t>40055   LAS- Foreign Language &amp; Culture</t>
  </si>
  <si>
    <t>40064   LAS- Geography</t>
  </si>
  <si>
    <t xml:space="preserve">40073   LAS- History </t>
  </si>
  <si>
    <t>40056   LAS- Humanities</t>
  </si>
  <si>
    <t xml:space="preserve">40232   LAS- Mathematics </t>
  </si>
  <si>
    <t xml:space="preserve">40052   LAS- Military Science </t>
  </si>
  <si>
    <t>40059   LAS- Music</t>
  </si>
  <si>
    <t xml:space="preserve">40057   LAS- Philosophy </t>
  </si>
  <si>
    <t xml:space="preserve">40066   LAS- Physics &amp; Energy Science </t>
  </si>
  <si>
    <t>40077   LAS- Psychology</t>
  </si>
  <si>
    <t>40078   LAS- Sociology</t>
  </si>
  <si>
    <t>40080   LAS- Women's &amp; Ethnic Studies</t>
  </si>
  <si>
    <t>40053   LAS-Air Force ROTC</t>
  </si>
  <si>
    <t xml:space="preserve">40390   LAS-Art History </t>
  </si>
  <si>
    <t xml:space="preserve">40384   LAS-Film Studies </t>
  </si>
  <si>
    <t>40058   LAS-FineArts-Visual&amp;PerformArt</t>
  </si>
  <si>
    <t xml:space="preserve">40247   LAS-Gallery Management </t>
  </si>
  <si>
    <t>40072   LAS-Geology</t>
  </si>
  <si>
    <t xml:space="preserve">40383   LAS-Heller Ctr/Arts&amp;Humanities </t>
  </si>
  <si>
    <t>40074   LAS-ID Math</t>
  </si>
  <si>
    <t>40075   LAS-Justice Studies</t>
  </si>
  <si>
    <t>40065   LAS-Master of Basic Science</t>
  </si>
  <si>
    <t xml:space="preserve">40245   LAS-Matrix Center </t>
  </si>
  <si>
    <t>40260   LAS-National Student Exchange</t>
  </si>
  <si>
    <t>40076   LAS-Political Science</t>
  </si>
  <si>
    <t>40397   LAS-PTW</t>
  </si>
  <si>
    <t>40079   LAS-Sport &amp; Leisure</t>
  </si>
  <si>
    <t>40237   LAS-Theatre</t>
  </si>
  <si>
    <t>40389   LAS-Visual Arts</t>
  </si>
  <si>
    <t>40375   Legal Council</t>
  </si>
  <si>
    <t>49998   Retirees UCCS</t>
  </si>
  <si>
    <t xml:space="preserve">40084   SPA Administrative Operations </t>
  </si>
  <si>
    <t>40085   SPA Social Work</t>
  </si>
  <si>
    <t xml:space="preserve">40142   SSS-Intrnl Student Services </t>
  </si>
  <si>
    <t>40144   SSS-Women's Center</t>
  </si>
  <si>
    <t xml:space="preserve">40139   Student Support Services </t>
  </si>
  <si>
    <t xml:space="preserve">40092   VCAF- Administrative Operations </t>
  </si>
  <si>
    <t xml:space="preserve">40361   VCAF Admissions </t>
  </si>
  <si>
    <t>40392   VCAF PCSSC</t>
  </si>
  <si>
    <t>40094   VCAF-AUX-Parking Operations</t>
  </si>
  <si>
    <t>40121   VCAF-AUX-Police Operations</t>
  </si>
  <si>
    <t>40339   VCAF-AUX-Transportation Srvcs</t>
  </si>
  <si>
    <t>40095   VCAF-FAC-Admin OP</t>
  </si>
  <si>
    <t>40096   VCAF-FAC-Bldg Maintenance</t>
  </si>
  <si>
    <t>40097   VCAF-FAC-Custodial Srvs</t>
  </si>
  <si>
    <t>40098   VCAF-FAC-Grounds</t>
  </si>
  <si>
    <t xml:space="preserve">40123   VCAF-FAC-Mailroom </t>
  </si>
  <si>
    <t>40126   VCAF-Fin Aid/Stdt Employment</t>
  </si>
  <si>
    <t>40238   VCAF-Institutional Research</t>
  </si>
  <si>
    <t xml:space="preserve">40391   VCAF-Office of Stustainability </t>
  </si>
  <si>
    <t>40093   VCAF-P&amp;C Administrative Ops</t>
  </si>
  <si>
    <t>40128   VCAF-Registrar</t>
  </si>
  <si>
    <t>40099   VCAF-RM-Admin</t>
  </si>
  <si>
    <t>40100   VCAF-RM-Budget</t>
  </si>
  <si>
    <t xml:space="preserve">40101   VCAF-RM-Controller's Office </t>
  </si>
  <si>
    <t xml:space="preserve">40119   VCAF-RM-Human Resources </t>
  </si>
  <si>
    <t>40103   VCAF-RM-Loan Administration</t>
  </si>
  <si>
    <t>40104   VCAF-RM-Payroll</t>
  </si>
  <si>
    <t>40102   VCAF-RM-SFS</t>
  </si>
  <si>
    <t>40091   VCAF-UCCS Downtown Presence</t>
  </si>
  <si>
    <t xml:space="preserve">40125   VCSA-Academic Advising </t>
  </si>
  <si>
    <t>40124   VCSA-ADMIN</t>
  </si>
  <si>
    <t xml:space="preserve">40118   VCSA-AUX-Admin Operations </t>
  </si>
  <si>
    <t>40256   VCSA-AUX-Artist Series&amp;Outrch</t>
  </si>
  <si>
    <t xml:space="preserve">40127   VCSA-AUX-Counseling </t>
  </si>
  <si>
    <t>40253   VCSA-AUX-Dining &amp; Hospitality</t>
  </si>
  <si>
    <t>40255   VCSA-AUX-ENT Center Admin</t>
  </si>
  <si>
    <t xml:space="preserve">40117   VCSA-AUX-Facility Services </t>
  </si>
  <si>
    <t xml:space="preserve">40130   VCSA-AUX-Family Development Center </t>
  </si>
  <si>
    <t>40239   VCSA-AUX-Financial Services</t>
  </si>
  <si>
    <t>40061   VCSA-AUX-Gallery of Contemporary Art</t>
  </si>
  <si>
    <t>40334   VCSA-AUX-Recreation</t>
  </si>
  <si>
    <t xml:space="preserve">40129   VCSA-AUX-Res Life &amp; Housing </t>
  </si>
  <si>
    <t>40060   VCSA-AUX-Theatreworks</t>
  </si>
  <si>
    <t xml:space="preserve">40131   VCSA-AUX-UC Event Services </t>
  </si>
  <si>
    <t xml:space="preserve">40105   VCSA-AUX-UCCS Retail Services </t>
  </si>
  <si>
    <t>40264   VCSA-AUX-UCCS SWELL</t>
  </si>
  <si>
    <t>40226   VCSA-AUX-Wellness Center</t>
  </si>
  <si>
    <t>40003   VCSA-Career Services</t>
  </si>
  <si>
    <t xml:space="preserve">40360   VCSA-Chancellor's LEAD Class </t>
  </si>
  <si>
    <t>40122   VCSA-Community and Learning</t>
  </si>
  <si>
    <t>40356   VCSA-Dean of Students</t>
  </si>
  <si>
    <t xml:space="preserve">40140   VCSA-Disability Services </t>
  </si>
  <si>
    <t>40379   VCSA-First Year Experience</t>
  </si>
  <si>
    <t>40009   VCSA-IntercollegiateAthletics</t>
  </si>
  <si>
    <t>40354   VCSA-International Affairs</t>
  </si>
  <si>
    <t xml:space="preserve">40387   VCSA-Military Student Affairs </t>
  </si>
  <si>
    <t>40350   VCSA-MOSAIC</t>
  </si>
  <si>
    <t>40010   VCSA-Pep Band</t>
  </si>
  <si>
    <t xml:space="preserve">40132   VCSA-Student Government </t>
  </si>
  <si>
    <t>40236   VCSA-Student Life</t>
  </si>
  <si>
    <t xml:space="preserve">40133   VCSA-Student Newspaper/Scribe </t>
  </si>
  <si>
    <t>40358   VCSS-Publications &amp; Recruiting</t>
  </si>
  <si>
    <t>40005   VCUA-Alumni &amp; Univ Events</t>
  </si>
  <si>
    <t>40376   VCUA-Operations</t>
  </si>
  <si>
    <t>40262   VCUA-Strategic Communications</t>
  </si>
  <si>
    <t>40250   VCUA-University Developmen</t>
  </si>
  <si>
    <t>40004   VCUA-University Relations</t>
  </si>
  <si>
    <t>Off-Campus Workstudy/Departments</t>
  </si>
  <si>
    <t>40176  Colorado Springs Conservatory</t>
  </si>
  <si>
    <t xml:space="preserve">40158  Leadership Pikes Peak </t>
  </si>
  <si>
    <t>40342  RMC Land Trust</t>
  </si>
  <si>
    <t>40199  Fountain Valley School</t>
  </si>
  <si>
    <t>40203  Pikes Peak Art Council</t>
  </si>
  <si>
    <t>40229  Peak Parent Center</t>
  </si>
  <si>
    <t>40207  The Arc PPR</t>
  </si>
  <si>
    <t xml:space="preserve">40210  Junior Acheivment </t>
  </si>
  <si>
    <t>40216  Apishapa Valley Historic Society</t>
  </si>
  <si>
    <t xml:space="preserve">40223  True North Empowerment </t>
  </si>
  <si>
    <t>40224 Pikes Peak Community Foundation</t>
  </si>
  <si>
    <t>40225  Cool Science</t>
  </si>
  <si>
    <t xml:space="preserve">40169 Colorado Springs Utilities </t>
  </si>
  <si>
    <t xml:space="preserve">40367 Colorado Springs Youth Symphony Association </t>
  </si>
  <si>
    <t>test</t>
  </si>
  <si>
    <t>Please see the Student Employment forms page for theSpring 2026 Timesheet.</t>
  </si>
  <si>
    <t>Off-Campus Spring Semester 2026 Information</t>
  </si>
  <si>
    <t>24 May - 06 June</t>
  </si>
  <si>
    <t>07 June - 20 June</t>
  </si>
  <si>
    <t>21 June - 04 July</t>
  </si>
  <si>
    <t>05 July - 18 July</t>
  </si>
  <si>
    <t>19 July - 01 August</t>
  </si>
  <si>
    <t>04 August - 15 August</t>
  </si>
  <si>
    <t>16 August - 29 August</t>
  </si>
  <si>
    <t>Monday, June 8th, 2026</t>
  </si>
  <si>
    <t>Monday, June 22nd, 2026</t>
  </si>
  <si>
    <t>Monday, July 6th, 2026</t>
  </si>
  <si>
    <t>Monday, July 20th, 2026</t>
  </si>
  <si>
    <t>Monday, August 3rd, 2026</t>
  </si>
  <si>
    <t>Monday, August 17th, 2026</t>
  </si>
  <si>
    <t>Monday, August 31st, 2026</t>
  </si>
  <si>
    <t>Friday, June 19th, 2026</t>
  </si>
  <si>
    <t>Friday, July 3rd, 2026</t>
  </si>
  <si>
    <t>Friday, July 17th, 2026</t>
  </si>
  <si>
    <t>Friday, July 31st, 2026</t>
  </si>
  <si>
    <t>Friday, August 14th, 2026</t>
  </si>
  <si>
    <t>Friday, August 28th, 2026</t>
  </si>
  <si>
    <t>Friday, September 11th, 2026</t>
  </si>
  <si>
    <t>Summer 2026</t>
  </si>
  <si>
    <t>Summer Semester TOTAL</t>
  </si>
  <si>
    <t>The Fall work semester begins on August 30th,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</si>
</sst>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F800]dddd\,\ mmmm\ dd\,\ yyyy"/>
    <numFmt numFmtId="166" formatCode="h:mm;@"/>
    <numFmt numFmtId="167" formatCode="mm/dd/yy;@"/>
  </numFmts>
  <fonts count="52" x14ac:knownFonts="1">
    <font>
      <sz val="10"/>
      <name val="Arial"/>
    </font>
    <font>
      <sz val="8"/>
      <name val="Arial"/>
      <family val="2"/>
    </font>
    <font>
      <u/>
      <sz val="10"/>
      <color indexed="12"/>
      <name val="Arial"/>
      <family val="2"/>
    </font>
    <font>
      <sz val="12"/>
      <name val="Arial"/>
      <family val="2"/>
    </font>
    <font>
      <sz val="8"/>
      <color indexed="81"/>
      <name val="Tahoma"/>
      <family val="2"/>
    </font>
    <font>
      <b/>
      <sz val="8"/>
      <color indexed="81"/>
      <name val="Palatino Linotype"/>
      <family val="1"/>
    </font>
    <font>
      <sz val="8"/>
      <color indexed="81"/>
      <name val="Palatino Linotype"/>
      <family val="1"/>
    </font>
    <font>
      <u/>
      <sz val="8"/>
      <color indexed="81"/>
      <name val="Palatino Linotype"/>
      <family val="1"/>
    </font>
    <font>
      <b/>
      <u/>
      <sz val="8"/>
      <color indexed="81"/>
      <name val="Palatino Linotype"/>
      <family val="1"/>
    </font>
    <font>
      <i/>
      <u/>
      <sz val="7"/>
      <color indexed="81"/>
      <name val="Palatino Linotype"/>
      <family val="1"/>
    </font>
    <font>
      <i/>
      <sz val="8"/>
      <color indexed="81"/>
      <name val="Palatino Linotype"/>
      <family val="1"/>
    </font>
    <font>
      <b/>
      <i/>
      <sz val="8"/>
      <color indexed="81"/>
      <name val="Palatino Linotype"/>
      <family val="1"/>
    </font>
    <font>
      <sz val="10"/>
      <name val="Arial"/>
      <family val="2"/>
    </font>
    <font>
      <sz val="12"/>
      <name val="Cambria"/>
      <family val="1"/>
    </font>
    <font>
      <b/>
      <sz val="28"/>
      <name val="Palatino Linotype"/>
      <family val="1"/>
    </font>
    <font>
      <sz val="28"/>
      <name val="Palatino Linotype"/>
      <family val="1"/>
    </font>
    <font>
      <b/>
      <sz val="28"/>
      <name val="Cambria"/>
      <family val="1"/>
    </font>
    <font>
      <b/>
      <sz val="22"/>
      <name val="Palatino Linotype"/>
      <family val="1"/>
    </font>
    <font>
      <sz val="24"/>
      <name val="Cambria"/>
      <family val="1"/>
    </font>
    <font>
      <sz val="16"/>
      <name val="Cambria"/>
      <family val="1"/>
    </font>
    <font>
      <sz val="10"/>
      <name val="Cambria"/>
      <family val="1"/>
    </font>
    <font>
      <b/>
      <sz val="12"/>
      <name val="Cambria"/>
      <family val="1"/>
    </font>
    <font>
      <sz val="14"/>
      <name val="Cambria"/>
      <family val="1"/>
    </font>
    <font>
      <b/>
      <sz val="14"/>
      <name val="Cambria"/>
      <family val="1"/>
    </font>
    <font>
      <b/>
      <sz val="16"/>
      <name val="Cambria"/>
      <family val="1"/>
    </font>
    <font>
      <i/>
      <u val="singleAccounting"/>
      <sz val="12"/>
      <name val="Cambria"/>
      <family val="1"/>
    </font>
    <font>
      <b/>
      <sz val="10"/>
      <name val="Cambria"/>
      <family val="1"/>
    </font>
    <font>
      <b/>
      <u/>
      <sz val="12"/>
      <name val="Cambria"/>
      <family val="1"/>
    </font>
    <font>
      <sz val="24"/>
      <name val="Palatino Linotype"/>
      <family val="1"/>
    </font>
    <font>
      <sz val="16"/>
      <name val="Palatino Linotype"/>
      <family val="1"/>
    </font>
    <font>
      <sz val="12"/>
      <name val="Palatino Linotype"/>
      <family val="1"/>
    </font>
    <font>
      <sz val="10"/>
      <name val="Palatino Linotype"/>
      <family val="1"/>
    </font>
    <font>
      <sz val="14"/>
      <name val="Palatino Linotype"/>
      <family val="1"/>
    </font>
    <font>
      <b/>
      <sz val="12"/>
      <name val="Palatino Linotype"/>
      <family val="1"/>
    </font>
    <font>
      <b/>
      <sz val="10"/>
      <name val="Palatino Linotype"/>
      <family val="1"/>
    </font>
    <font>
      <b/>
      <sz val="14"/>
      <name val="Palatino Linotype"/>
      <family val="1"/>
    </font>
    <font>
      <sz val="14"/>
      <name val="Arial"/>
      <family val="2"/>
    </font>
    <font>
      <b/>
      <sz val="16"/>
      <name val="Palatino Linotype"/>
      <family val="1"/>
    </font>
    <font>
      <i/>
      <u val="singleAccounting"/>
      <sz val="12"/>
      <name val="Palatino Linotype"/>
      <family val="1"/>
    </font>
    <font>
      <i/>
      <u/>
      <sz val="12"/>
      <name val="Cambria"/>
      <family val="1"/>
    </font>
    <font>
      <i/>
      <sz val="16"/>
      <name val="Cambria"/>
      <family val="1"/>
    </font>
    <font>
      <b/>
      <i/>
      <sz val="16"/>
      <name val="Cambria"/>
      <family val="1"/>
    </font>
    <font>
      <sz val="18"/>
      <name val="Cambria"/>
      <family val="1"/>
    </font>
    <font>
      <sz val="18"/>
      <name val="Palatino Linotype"/>
      <family val="1"/>
    </font>
    <font>
      <sz val="9"/>
      <color indexed="81"/>
      <name val="Tahoma"/>
      <family val="2"/>
    </font>
    <font>
      <b/>
      <sz val="9"/>
      <color indexed="81"/>
      <name val="Tahoma"/>
      <family val="2"/>
    </font>
    <font>
      <b/>
      <sz val="24"/>
      <name val="Cambria"/>
      <family val="1"/>
    </font>
    <font>
      <b/>
      <sz val="18"/>
      <name val="Cambria"/>
      <family val="1"/>
    </font>
    <font>
      <i/>
      <u/>
      <sz val="12"/>
      <name val="Palatino Linotype"/>
      <family val="1"/>
    </font>
    <font>
      <sz val="34"/>
      <name val="Arial"/>
      <family val="2"/>
    </font>
    <font>
      <u/>
      <sz val="20"/>
      <color theme="1"/>
      <name val="Arial"/>
      <family val="2"/>
    </font>
    <font>
      <u/>
      <sz val="18"/>
      <color indexed="12"/>
      <name val="Arial"/>
      <family val="2"/>
    </font>
  </fonts>
  <fills count="3">
    <fill>
      <patternFill patternType="none"/>
    </fill>
    <fill>
      <patternFill patternType="gray125"/>
    </fill>
    <fill>
      <patternFill patternType="solid">
        <fgColor theme="5" tint="0.79998168889431442"/>
        <bgColor indexed="64"/>
      </patternFill>
    </fill>
  </fills>
  <borders count="143">
    <border>
      <left/>
      <right/>
      <top/>
      <bottom/>
      <diagonal/>
    </border>
    <border>
      <left/>
      <right style="hair">
        <color indexed="48"/>
      </right>
      <top/>
      <bottom/>
      <diagonal/>
    </border>
    <border>
      <left style="hair">
        <color indexed="48"/>
      </left>
      <right style="hair">
        <color indexed="48"/>
      </right>
      <top/>
      <bottom/>
      <diagonal/>
    </border>
    <border>
      <left style="hair">
        <color indexed="48"/>
      </left>
      <right/>
      <top/>
      <bottom/>
      <diagonal/>
    </border>
    <border>
      <left style="double">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right style="hair">
        <color indexed="48"/>
      </right>
      <top style="dashed">
        <color indexed="64"/>
      </top>
      <bottom style="dashed">
        <color indexed="64"/>
      </bottom>
      <diagonal/>
    </border>
    <border>
      <left style="hair">
        <color indexed="48"/>
      </left>
      <right style="hair">
        <color indexed="48"/>
      </right>
      <top style="dashed">
        <color indexed="64"/>
      </top>
      <bottom style="dashed">
        <color indexed="64"/>
      </bottom>
      <diagonal/>
    </border>
    <border>
      <left style="hair">
        <color indexed="48"/>
      </left>
      <right/>
      <top style="dashed">
        <color indexed="64"/>
      </top>
      <bottom style="dashed">
        <color indexed="64"/>
      </bottom>
      <diagonal/>
    </border>
    <border>
      <left style="dashed">
        <color indexed="64"/>
      </left>
      <right style="hair">
        <color indexed="48"/>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diagonal/>
    </border>
    <border>
      <left/>
      <right style="dashed">
        <color indexed="64"/>
      </right>
      <top/>
      <bottom/>
      <diagonal/>
    </border>
    <border>
      <left style="hair">
        <color indexed="48"/>
      </left>
      <right style="hair">
        <color indexed="48"/>
      </right>
      <top/>
      <bottom style="hair">
        <color indexed="48"/>
      </bottom>
      <diagonal/>
    </border>
    <border>
      <left style="hair">
        <color indexed="48"/>
      </left>
      <right/>
      <top/>
      <bottom style="hair">
        <color indexed="48"/>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medium">
        <color indexed="62"/>
      </top>
      <bottom/>
      <diagonal/>
    </border>
    <border>
      <left/>
      <right/>
      <top style="thin">
        <color indexed="12"/>
      </top>
      <bottom style="thin">
        <color indexed="12"/>
      </bottom>
      <diagonal/>
    </border>
    <border>
      <left style="hair">
        <color indexed="48"/>
      </left>
      <right style="dashed">
        <color indexed="64"/>
      </right>
      <top style="dashed">
        <color indexed="64"/>
      </top>
      <bottom style="dashed">
        <color indexed="64"/>
      </bottom>
      <diagonal/>
    </border>
    <border>
      <left style="hair">
        <color indexed="48"/>
      </left>
      <right style="dashed">
        <color indexed="64"/>
      </right>
      <top/>
      <bottom/>
      <diagonal/>
    </border>
    <border>
      <left style="hair">
        <color indexed="48"/>
      </left>
      <right style="hair">
        <color indexed="48"/>
      </right>
      <top/>
      <bottom style="dashed">
        <color indexed="64"/>
      </bottom>
      <diagonal/>
    </border>
    <border>
      <left style="hair">
        <color indexed="48"/>
      </left>
      <right/>
      <top/>
      <bottom style="dashed">
        <color indexed="64"/>
      </bottom>
      <diagonal/>
    </border>
    <border>
      <left/>
      <right style="hair">
        <color indexed="48"/>
      </right>
      <top/>
      <bottom style="dashed">
        <color indexed="64"/>
      </bottom>
      <diagonal/>
    </border>
    <border>
      <left style="hair">
        <color indexed="48"/>
      </left>
      <right style="dashed">
        <color indexed="64"/>
      </right>
      <top/>
      <bottom style="dashed">
        <color indexed="64"/>
      </bottom>
      <diagonal/>
    </border>
    <border>
      <left/>
      <right style="dashed">
        <color indexed="64"/>
      </right>
      <top/>
      <bottom style="dashed">
        <color indexed="64"/>
      </bottom>
      <diagonal/>
    </border>
    <border>
      <left/>
      <right style="hair">
        <color indexed="48"/>
      </right>
      <top/>
      <bottom style="hair">
        <color indexed="48"/>
      </bottom>
      <diagonal/>
    </border>
    <border>
      <left style="dotted">
        <color indexed="64"/>
      </left>
      <right style="dotted">
        <color indexed="64"/>
      </right>
      <top style="dotted">
        <color indexed="64"/>
      </top>
      <bottom style="dotted">
        <color indexed="64"/>
      </bottom>
      <diagonal/>
    </border>
    <border>
      <left/>
      <right/>
      <top style="thin">
        <color indexed="12"/>
      </top>
      <bottom/>
      <diagonal/>
    </border>
    <border>
      <left/>
      <right/>
      <top style="thin">
        <color rgb="FF660066"/>
      </top>
      <bottom/>
      <diagonal/>
    </border>
    <border>
      <left style="double">
        <color rgb="FF660066"/>
      </left>
      <right/>
      <top/>
      <bottom style="double">
        <color rgb="FF660066"/>
      </bottom>
      <diagonal/>
    </border>
    <border>
      <left/>
      <right/>
      <top/>
      <bottom style="double">
        <color rgb="FF660066"/>
      </bottom>
      <diagonal/>
    </border>
    <border>
      <left/>
      <right style="double">
        <color rgb="FF660066"/>
      </right>
      <top/>
      <bottom style="double">
        <color rgb="FF660066"/>
      </bottom>
      <diagonal/>
    </border>
    <border>
      <left style="double">
        <color rgb="FF660066"/>
      </left>
      <right/>
      <top style="double">
        <color rgb="FF660066"/>
      </top>
      <bottom/>
      <diagonal/>
    </border>
    <border>
      <left/>
      <right/>
      <top style="double">
        <color rgb="FF660066"/>
      </top>
      <bottom/>
      <diagonal/>
    </border>
    <border>
      <left/>
      <right/>
      <top style="double">
        <color rgb="FF660066"/>
      </top>
      <bottom style="medium">
        <color rgb="FF660066"/>
      </bottom>
      <diagonal/>
    </border>
    <border>
      <left/>
      <right style="double">
        <color rgb="FF660066"/>
      </right>
      <top style="double">
        <color rgb="FF660066"/>
      </top>
      <bottom style="medium">
        <color rgb="FF660066"/>
      </bottom>
      <diagonal/>
    </border>
    <border>
      <left style="double">
        <color rgb="FF660066"/>
      </left>
      <right/>
      <top/>
      <bottom/>
      <diagonal/>
    </border>
    <border>
      <left/>
      <right/>
      <top style="medium">
        <color rgb="FF660066"/>
      </top>
      <bottom/>
      <diagonal/>
    </border>
    <border>
      <left/>
      <right style="double">
        <color rgb="FF660066"/>
      </right>
      <top/>
      <bottom/>
      <diagonal/>
    </border>
    <border>
      <left/>
      <right/>
      <top/>
      <bottom style="medium">
        <color rgb="FF660066"/>
      </bottom>
      <diagonal/>
    </border>
    <border>
      <left/>
      <right/>
      <top style="medium">
        <color rgb="FF660066"/>
      </top>
      <bottom style="medium">
        <color rgb="FF660066"/>
      </bottom>
      <diagonal/>
    </border>
    <border>
      <left/>
      <right style="double">
        <color rgb="FF660066"/>
      </right>
      <top style="medium">
        <color rgb="FF660066"/>
      </top>
      <bottom style="medium">
        <color rgb="FF660066"/>
      </bottom>
      <diagonal/>
    </border>
    <border>
      <left style="double">
        <color indexed="64"/>
      </left>
      <right style="dashed">
        <color indexed="64"/>
      </right>
      <top style="double">
        <color rgb="FF660066"/>
      </top>
      <bottom/>
      <diagonal/>
    </border>
    <border>
      <left/>
      <right style="dashed">
        <color indexed="64"/>
      </right>
      <top style="double">
        <color rgb="FF660066"/>
      </top>
      <bottom/>
      <diagonal/>
    </border>
    <border>
      <left style="dashed">
        <color indexed="64"/>
      </left>
      <right style="hair">
        <color indexed="48"/>
      </right>
      <top style="double">
        <color rgb="FF660066"/>
      </top>
      <bottom/>
      <diagonal/>
    </border>
    <border>
      <left style="dashed">
        <color indexed="64"/>
      </left>
      <right style="dashed">
        <color indexed="64"/>
      </right>
      <top style="double">
        <color rgb="FF660066"/>
      </top>
      <bottom/>
      <diagonal/>
    </border>
    <border>
      <left style="dashed">
        <color indexed="64"/>
      </left>
      <right style="double">
        <color rgb="FF660066"/>
      </right>
      <top style="double">
        <color rgb="FF660066"/>
      </top>
      <bottom style="dashed">
        <color indexed="64"/>
      </bottom>
      <diagonal/>
    </border>
    <border>
      <left style="dashed">
        <color indexed="64"/>
      </left>
      <right style="double">
        <color rgb="FF660066"/>
      </right>
      <top/>
      <bottom style="dashed">
        <color indexed="64"/>
      </bottom>
      <diagonal/>
    </border>
    <border>
      <left style="dashed">
        <color indexed="64"/>
      </left>
      <right style="double">
        <color rgb="FF660066"/>
      </right>
      <top style="dashed">
        <color indexed="64"/>
      </top>
      <bottom style="dashed">
        <color indexed="64"/>
      </bottom>
      <diagonal/>
    </border>
    <border>
      <left style="dashed">
        <color indexed="64"/>
      </left>
      <right style="dashed">
        <color indexed="64"/>
      </right>
      <top/>
      <bottom style="double">
        <color rgb="FF660066"/>
      </bottom>
      <diagonal/>
    </border>
    <border>
      <left/>
      <right style="dashed">
        <color indexed="64"/>
      </right>
      <top/>
      <bottom style="double">
        <color rgb="FF660066"/>
      </bottom>
      <diagonal/>
    </border>
    <border>
      <left/>
      <right style="double">
        <color rgb="FF660066"/>
      </right>
      <top/>
      <bottom style="hair">
        <color indexed="48"/>
      </bottom>
      <diagonal/>
    </border>
    <border>
      <left style="thin">
        <color rgb="FF660066"/>
      </left>
      <right/>
      <top/>
      <bottom/>
      <diagonal/>
    </border>
    <border>
      <left style="thin">
        <color rgb="FF660066"/>
      </left>
      <right style="thin">
        <color rgb="FF660066"/>
      </right>
      <top style="thin">
        <color rgb="FF660066"/>
      </top>
      <bottom/>
      <diagonal/>
    </border>
    <border>
      <left/>
      <right/>
      <top style="thin">
        <color rgb="FF660066"/>
      </top>
      <bottom style="thin">
        <color indexed="12"/>
      </bottom>
      <diagonal/>
    </border>
    <border>
      <left style="thin">
        <color indexed="12"/>
      </left>
      <right/>
      <top style="thin">
        <color rgb="FF660066"/>
      </top>
      <bottom style="thin">
        <color indexed="12"/>
      </bottom>
      <diagonal/>
    </border>
    <border>
      <left style="thin">
        <color rgb="FF660066"/>
      </left>
      <right style="thin">
        <color rgb="FF660066"/>
      </right>
      <top/>
      <bottom style="thin">
        <color rgb="FF660066"/>
      </bottom>
      <diagonal/>
    </border>
    <border>
      <left/>
      <right style="thin">
        <color indexed="12"/>
      </right>
      <top style="thin">
        <color indexed="12"/>
      </top>
      <bottom style="thin">
        <color rgb="FF660066"/>
      </bottom>
      <diagonal/>
    </border>
    <border>
      <left style="thin">
        <color indexed="12"/>
      </left>
      <right/>
      <top style="thin">
        <color indexed="12"/>
      </top>
      <bottom style="thin">
        <color rgb="FF660066"/>
      </bottom>
      <diagonal/>
    </border>
    <border>
      <left/>
      <right/>
      <top style="thin">
        <color rgb="FF660066"/>
      </top>
      <bottom style="thin">
        <color rgb="FF660066"/>
      </bottom>
      <diagonal/>
    </border>
    <border>
      <left style="dashed">
        <color indexed="64"/>
      </left>
      <right style="double">
        <color rgb="FF660066"/>
      </right>
      <top style="dashed">
        <color indexed="64"/>
      </top>
      <bottom style="double">
        <color rgb="FF660066"/>
      </bottom>
      <diagonal/>
    </border>
    <border>
      <left style="double">
        <color theme="7" tint="-0.24994659260841701"/>
      </left>
      <right/>
      <top/>
      <bottom style="double">
        <color theme="7" tint="-0.24994659260841701"/>
      </bottom>
      <diagonal/>
    </border>
    <border>
      <left/>
      <right/>
      <top/>
      <bottom style="double">
        <color theme="7" tint="-0.24994659260841701"/>
      </bottom>
      <diagonal/>
    </border>
    <border>
      <left/>
      <right style="double">
        <color theme="7" tint="-0.24994659260841701"/>
      </right>
      <top/>
      <bottom style="double">
        <color theme="7" tint="-0.24994659260841701"/>
      </bottom>
      <diagonal/>
    </border>
    <border>
      <left style="double">
        <color theme="7" tint="-0.24994659260841701"/>
      </left>
      <right/>
      <top style="double">
        <color theme="7" tint="-0.24994659260841701"/>
      </top>
      <bottom/>
      <diagonal/>
    </border>
    <border>
      <left/>
      <right/>
      <top style="double">
        <color theme="7" tint="-0.24994659260841701"/>
      </top>
      <bottom/>
      <diagonal/>
    </border>
    <border>
      <left/>
      <right/>
      <top style="double">
        <color theme="7" tint="-0.24994659260841701"/>
      </top>
      <bottom style="medium">
        <color theme="7" tint="-0.24994659260841701"/>
      </bottom>
      <diagonal/>
    </border>
    <border>
      <left/>
      <right style="double">
        <color theme="7" tint="-0.24994659260841701"/>
      </right>
      <top style="double">
        <color theme="7" tint="-0.24994659260841701"/>
      </top>
      <bottom style="medium">
        <color theme="7" tint="-0.24994659260841701"/>
      </bottom>
      <diagonal/>
    </border>
    <border>
      <left style="double">
        <color theme="7" tint="-0.24994659260841701"/>
      </left>
      <right/>
      <top/>
      <bottom/>
      <diagonal/>
    </border>
    <border>
      <left/>
      <right/>
      <top style="medium">
        <color theme="7" tint="-0.24994659260841701"/>
      </top>
      <bottom/>
      <diagonal/>
    </border>
    <border>
      <left/>
      <right style="double">
        <color theme="7" tint="-0.24994659260841701"/>
      </right>
      <top/>
      <bottom/>
      <diagonal/>
    </border>
    <border>
      <left/>
      <right/>
      <top/>
      <bottom style="medium">
        <color theme="7" tint="-0.24994659260841701"/>
      </bottom>
      <diagonal/>
    </border>
    <border>
      <left/>
      <right/>
      <top style="medium">
        <color theme="7" tint="-0.24994659260841701"/>
      </top>
      <bottom style="medium">
        <color theme="7" tint="-0.24994659260841701"/>
      </bottom>
      <diagonal/>
    </border>
    <border>
      <left/>
      <right style="double">
        <color theme="7" tint="-0.24994659260841701"/>
      </right>
      <top style="medium">
        <color theme="7" tint="-0.24994659260841701"/>
      </top>
      <bottom style="medium">
        <color theme="7" tint="-0.24994659260841701"/>
      </bottom>
      <diagonal/>
    </border>
    <border>
      <left style="double">
        <color indexed="64"/>
      </left>
      <right style="dashed">
        <color indexed="64"/>
      </right>
      <top style="double">
        <color theme="7" tint="-0.24994659260841701"/>
      </top>
      <bottom/>
      <diagonal/>
    </border>
    <border>
      <left/>
      <right style="dashed">
        <color indexed="64"/>
      </right>
      <top style="double">
        <color theme="7" tint="-0.24994659260841701"/>
      </top>
      <bottom/>
      <diagonal/>
    </border>
    <border>
      <left/>
      <right style="hair">
        <color indexed="48"/>
      </right>
      <top style="double">
        <color theme="7" tint="-0.24994659260841701"/>
      </top>
      <bottom/>
      <diagonal/>
    </border>
    <border>
      <left style="hair">
        <color indexed="48"/>
      </left>
      <right style="hair">
        <color indexed="48"/>
      </right>
      <top style="double">
        <color theme="7" tint="-0.24994659260841701"/>
      </top>
      <bottom/>
      <diagonal/>
    </border>
    <border>
      <left style="hair">
        <color indexed="48"/>
      </left>
      <right/>
      <top style="double">
        <color theme="7" tint="-0.24994659260841701"/>
      </top>
      <bottom/>
      <diagonal/>
    </border>
    <border>
      <left style="dashed">
        <color indexed="64"/>
      </left>
      <right style="dashed">
        <color indexed="64"/>
      </right>
      <top style="double">
        <color theme="7" tint="-0.24994659260841701"/>
      </top>
      <bottom/>
      <diagonal/>
    </border>
    <border>
      <left style="hair">
        <color indexed="48"/>
      </left>
      <right style="dashed">
        <color indexed="64"/>
      </right>
      <top style="double">
        <color theme="7" tint="-0.24994659260841701"/>
      </top>
      <bottom/>
      <diagonal/>
    </border>
    <border>
      <left/>
      <right style="double">
        <color theme="7" tint="-0.24994659260841701"/>
      </right>
      <top style="double">
        <color theme="7" tint="-0.24994659260841701"/>
      </top>
      <bottom/>
      <diagonal/>
    </border>
    <border>
      <left style="dashed">
        <color indexed="64"/>
      </left>
      <right style="double">
        <color theme="7" tint="-0.24994659260841701"/>
      </right>
      <top style="dashed">
        <color indexed="64"/>
      </top>
      <bottom style="dashed">
        <color indexed="64"/>
      </bottom>
      <diagonal/>
    </border>
    <border>
      <left style="dashed">
        <color indexed="64"/>
      </left>
      <right style="double">
        <color theme="7" tint="-0.24994659260841701"/>
      </right>
      <top/>
      <bottom style="dashed">
        <color indexed="64"/>
      </bottom>
      <diagonal/>
    </border>
    <border>
      <left style="hair">
        <color indexed="48"/>
      </left>
      <right style="dashed">
        <color indexed="64"/>
      </right>
      <top/>
      <bottom style="double">
        <color theme="7" tint="-0.24994659260841701"/>
      </bottom>
      <diagonal/>
    </border>
    <border>
      <left/>
      <right style="dashed">
        <color indexed="64"/>
      </right>
      <top/>
      <bottom style="double">
        <color theme="7" tint="-0.24994659260841701"/>
      </bottom>
      <diagonal/>
    </border>
    <border>
      <left style="dashed">
        <color indexed="64"/>
      </left>
      <right style="double">
        <color theme="7" tint="-0.24994659260841701"/>
      </right>
      <top style="dashed">
        <color indexed="64"/>
      </top>
      <bottom style="double">
        <color theme="7" tint="-0.24994659260841701"/>
      </bottom>
      <diagonal/>
    </border>
    <border>
      <left/>
      <right style="thin">
        <color indexed="12"/>
      </right>
      <top style="thin">
        <color theme="7" tint="-0.24994659260841701"/>
      </top>
      <bottom style="thin">
        <color indexed="12"/>
      </bottom>
      <diagonal/>
    </border>
    <border>
      <left style="thin">
        <color indexed="12"/>
      </left>
      <right style="thin">
        <color indexed="12"/>
      </right>
      <top style="thin">
        <color theme="7" tint="-0.24994659260841701"/>
      </top>
      <bottom style="thin">
        <color indexed="12"/>
      </bottom>
      <diagonal/>
    </border>
    <border>
      <left style="thin">
        <color indexed="12"/>
      </left>
      <right/>
      <top style="thin">
        <color theme="7" tint="-0.24994659260841701"/>
      </top>
      <bottom style="thin">
        <color indexed="12"/>
      </bottom>
      <diagonal/>
    </border>
    <border>
      <left style="thin">
        <color theme="7" tint="-0.24994659260841701"/>
      </left>
      <right style="thin">
        <color theme="7" tint="-0.24994659260841701"/>
      </right>
      <top style="thin">
        <color theme="7" tint="-0.24994659260841701"/>
      </top>
      <bottom/>
      <diagonal/>
    </border>
    <border>
      <left/>
      <right/>
      <top style="thin">
        <color theme="7" tint="-0.24994659260841701"/>
      </top>
      <bottom style="thin">
        <color indexed="12"/>
      </bottom>
      <diagonal/>
    </border>
    <border>
      <left/>
      <right style="thin">
        <color indexed="12"/>
      </right>
      <top style="thin">
        <color indexed="12"/>
      </top>
      <bottom style="thin">
        <color theme="7" tint="-0.24994659260841701"/>
      </bottom>
      <diagonal/>
    </border>
    <border>
      <left style="thin">
        <color indexed="12"/>
      </left>
      <right style="thin">
        <color indexed="12"/>
      </right>
      <top style="thin">
        <color indexed="12"/>
      </top>
      <bottom style="thin">
        <color theme="7" tint="-0.24994659260841701"/>
      </bottom>
      <diagonal/>
    </border>
    <border>
      <left style="thin">
        <color indexed="12"/>
      </left>
      <right/>
      <top style="thin">
        <color indexed="12"/>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right/>
      <top style="thin">
        <color theme="7" tint="-0.24994659260841701"/>
      </top>
      <bottom style="thin">
        <color theme="7" tint="-0.24994659260841701"/>
      </bottom>
      <diagonal/>
    </border>
    <border>
      <left style="double">
        <color indexed="64"/>
      </left>
      <right style="dashed">
        <color indexed="64"/>
      </right>
      <top style="double">
        <color theme="7" tint="-0.24994659260841701"/>
      </top>
      <bottom style="dashed">
        <color indexed="64"/>
      </bottom>
      <diagonal/>
    </border>
    <border>
      <left/>
      <right style="dashed">
        <color indexed="64"/>
      </right>
      <top style="double">
        <color theme="7" tint="-0.24994659260841701"/>
      </top>
      <bottom style="dashed">
        <color indexed="64"/>
      </bottom>
      <diagonal/>
    </border>
    <border>
      <left/>
      <right style="hair">
        <color indexed="48"/>
      </right>
      <top style="double">
        <color theme="7" tint="-0.24994659260841701"/>
      </top>
      <bottom style="dashed">
        <color indexed="64"/>
      </bottom>
      <diagonal/>
    </border>
    <border>
      <left style="hair">
        <color indexed="48"/>
      </left>
      <right style="hair">
        <color indexed="48"/>
      </right>
      <top style="double">
        <color theme="7" tint="-0.24994659260841701"/>
      </top>
      <bottom style="dashed">
        <color indexed="64"/>
      </bottom>
      <diagonal/>
    </border>
    <border>
      <left style="hair">
        <color indexed="48"/>
      </left>
      <right/>
      <top style="double">
        <color theme="7" tint="-0.24994659260841701"/>
      </top>
      <bottom style="dashed">
        <color indexed="64"/>
      </bottom>
      <diagonal/>
    </border>
    <border>
      <left style="dashed">
        <color indexed="64"/>
      </left>
      <right style="dashed">
        <color indexed="64"/>
      </right>
      <top style="double">
        <color theme="7" tint="-0.24994659260841701"/>
      </top>
      <bottom style="dashed">
        <color indexed="64"/>
      </bottom>
      <diagonal/>
    </border>
    <border>
      <left style="hair">
        <color indexed="48"/>
      </left>
      <right style="dashed">
        <color indexed="64"/>
      </right>
      <top style="double">
        <color theme="7" tint="-0.24994659260841701"/>
      </top>
      <bottom style="dashed">
        <color indexed="64"/>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right style="double">
        <color theme="7" tint="-0.24994659260841701"/>
      </right>
      <top/>
      <bottom style="medium">
        <color theme="7" tint="-0.24994659260841701"/>
      </bottom>
      <diagonal/>
    </border>
    <border>
      <left style="dashed">
        <color indexed="64"/>
      </left>
      <right style="double">
        <color theme="7" tint="-0.24994659260841701"/>
      </right>
      <top style="double">
        <color theme="7" tint="-0.24994659260841701"/>
      </top>
      <bottom style="dashed">
        <color indexed="64"/>
      </bottom>
      <diagonal/>
    </border>
    <border>
      <left style="hair">
        <color indexed="48"/>
      </left>
      <right style="hair">
        <color indexed="48"/>
      </right>
      <top/>
      <bottom style="double">
        <color theme="7" tint="-0.24994659260841701"/>
      </bottom>
      <diagonal/>
    </border>
    <border>
      <left style="hair">
        <color indexed="48"/>
      </left>
      <right/>
      <top/>
      <bottom style="double">
        <color theme="7" tint="-0.24994659260841701"/>
      </bottom>
      <diagonal/>
    </border>
    <border>
      <left/>
      <right style="hair">
        <color indexed="48"/>
      </right>
      <top/>
      <bottom style="double">
        <color theme="7" tint="-0.24994659260841701"/>
      </bottom>
      <diagonal/>
    </border>
    <border>
      <left style="double">
        <color theme="7" tint="-0.24994659260841701"/>
      </left>
      <right style="dashed">
        <color indexed="64"/>
      </right>
      <top style="double">
        <color theme="7" tint="-0.24994659260841701"/>
      </top>
      <bottom style="dashed">
        <color indexed="64"/>
      </bottom>
      <diagonal/>
    </border>
    <border>
      <left style="double">
        <color theme="7" tint="-0.24994659260841701"/>
      </left>
      <right style="dashed">
        <color indexed="64"/>
      </right>
      <top/>
      <bottom style="dashed">
        <color indexed="64"/>
      </bottom>
      <diagonal/>
    </border>
    <border>
      <left style="double">
        <color rgb="FF660066"/>
      </left>
      <right style="thin">
        <color rgb="FF660066"/>
      </right>
      <top style="thin">
        <color rgb="FF660066"/>
      </top>
      <bottom style="thin">
        <color rgb="FF660066"/>
      </bottom>
      <diagonal/>
    </border>
    <border>
      <left style="thin">
        <color rgb="FF660066"/>
      </left>
      <right style="thin">
        <color rgb="FF660066"/>
      </right>
      <top style="thin">
        <color rgb="FF660066"/>
      </top>
      <bottom style="thin">
        <color rgb="FF660066"/>
      </bottom>
      <diagonal/>
    </border>
    <border>
      <left style="thin">
        <color rgb="FF660066"/>
      </left>
      <right/>
      <top style="thin">
        <color rgb="FF660066"/>
      </top>
      <bottom style="thin">
        <color rgb="FF660066"/>
      </bottom>
      <diagonal/>
    </border>
    <border>
      <left/>
      <right style="double">
        <color rgb="FF660066"/>
      </right>
      <top style="thin">
        <color rgb="FF660066"/>
      </top>
      <bottom style="thin">
        <color rgb="FF660066"/>
      </bottom>
      <diagonal/>
    </border>
    <border>
      <left style="thin">
        <color rgb="FF660066"/>
      </left>
      <right style="double">
        <color rgb="FF660066"/>
      </right>
      <top style="thin">
        <color rgb="FF660066"/>
      </top>
      <bottom style="thin">
        <color rgb="FF660066"/>
      </bottom>
      <diagonal/>
    </border>
    <border>
      <left style="double">
        <color rgb="FF660066"/>
      </left>
      <right style="thin">
        <color rgb="FF660066"/>
      </right>
      <top style="thin">
        <color rgb="FF660066"/>
      </top>
      <bottom style="double">
        <color rgb="FF660066"/>
      </bottom>
      <diagonal/>
    </border>
    <border>
      <left style="thin">
        <color rgb="FF660066"/>
      </left>
      <right style="thin">
        <color rgb="FF660066"/>
      </right>
      <top style="thin">
        <color rgb="FF660066"/>
      </top>
      <bottom style="double">
        <color rgb="FF660066"/>
      </bottom>
      <diagonal/>
    </border>
    <border>
      <left style="thin">
        <color rgb="FF660066"/>
      </left>
      <right style="double">
        <color rgb="FF660066"/>
      </right>
      <top style="thin">
        <color rgb="FF660066"/>
      </top>
      <bottom style="double">
        <color rgb="FF660066"/>
      </bottom>
      <diagonal/>
    </border>
    <border>
      <left style="double">
        <color rgb="FF660066"/>
      </left>
      <right style="thin">
        <color rgb="FF660066"/>
      </right>
      <top style="double">
        <color rgb="FF660066"/>
      </top>
      <bottom style="thin">
        <color rgb="FF660066"/>
      </bottom>
      <diagonal/>
    </border>
    <border>
      <left style="thin">
        <color rgb="FF660066"/>
      </left>
      <right style="thin">
        <color rgb="FF660066"/>
      </right>
      <top style="double">
        <color rgb="FF660066"/>
      </top>
      <bottom style="thin">
        <color rgb="FF660066"/>
      </bottom>
      <diagonal/>
    </border>
    <border>
      <left style="thin">
        <color rgb="FF660066"/>
      </left>
      <right style="double">
        <color rgb="FF660066"/>
      </right>
      <top style="double">
        <color rgb="FF660066"/>
      </top>
      <bottom style="thin">
        <color rgb="FF660066"/>
      </bottom>
      <diagonal/>
    </border>
    <border>
      <left style="thin">
        <color rgb="FF660066"/>
      </left>
      <right/>
      <top/>
      <bottom style="thin">
        <color rgb="FF660066"/>
      </bottom>
      <diagonal/>
    </border>
    <border>
      <left/>
      <right/>
      <top/>
      <bottom style="thin">
        <color rgb="FF660066"/>
      </bottom>
      <diagonal/>
    </border>
    <border>
      <left/>
      <right style="thin">
        <color rgb="FF660066"/>
      </right>
      <top style="thin">
        <color rgb="FF660066"/>
      </top>
      <bottom style="thin">
        <color rgb="FF660066"/>
      </bottom>
      <diagonal/>
    </border>
    <border>
      <left/>
      <right style="double">
        <color rgb="FF660066"/>
      </right>
      <top style="double">
        <color rgb="FF660066"/>
      </top>
      <bottom/>
      <diagonal/>
    </border>
    <border>
      <left style="double">
        <color rgb="FF660066"/>
      </left>
      <right/>
      <top style="double">
        <color rgb="FF660066"/>
      </top>
      <bottom style="double">
        <color rgb="FF660066"/>
      </bottom>
      <diagonal/>
    </border>
    <border>
      <left/>
      <right/>
      <top style="double">
        <color rgb="FF660066"/>
      </top>
      <bottom style="double">
        <color rgb="FF660066"/>
      </bottom>
      <diagonal/>
    </border>
    <border>
      <left/>
      <right style="double">
        <color rgb="FF660066"/>
      </right>
      <top style="double">
        <color rgb="FF660066"/>
      </top>
      <bottom style="double">
        <color rgb="FF660066"/>
      </bottom>
      <diagonal/>
    </border>
    <border>
      <left style="double">
        <color rgb="FF660066"/>
      </left>
      <right style="medium">
        <color indexed="18"/>
      </right>
      <top style="double">
        <color rgb="FF660066"/>
      </top>
      <bottom style="double">
        <color rgb="FF660066"/>
      </bottom>
      <diagonal/>
    </border>
    <border>
      <left style="medium">
        <color indexed="18"/>
      </left>
      <right style="medium">
        <color indexed="18"/>
      </right>
      <top style="double">
        <color rgb="FF660066"/>
      </top>
      <bottom style="double">
        <color rgb="FF660066"/>
      </bottom>
      <diagonal/>
    </border>
    <border>
      <left style="medium">
        <color indexed="18"/>
      </left>
      <right style="double">
        <color rgb="FF660066"/>
      </right>
      <top style="double">
        <color rgb="FF660066"/>
      </top>
      <bottom style="double">
        <color rgb="FF660066"/>
      </bottom>
      <diagonal/>
    </border>
    <border>
      <left style="double">
        <color theme="7" tint="-0.24994659260841701"/>
      </left>
      <right style="medium">
        <color indexed="18"/>
      </right>
      <top style="double">
        <color theme="7" tint="-0.24994659260841701"/>
      </top>
      <bottom style="double">
        <color theme="7" tint="-0.24994659260841701"/>
      </bottom>
      <diagonal/>
    </border>
    <border>
      <left style="medium">
        <color indexed="18"/>
      </left>
      <right style="medium">
        <color indexed="18"/>
      </right>
      <top style="double">
        <color theme="7" tint="-0.24994659260841701"/>
      </top>
      <bottom style="double">
        <color theme="7" tint="-0.24994659260841701"/>
      </bottom>
      <diagonal/>
    </border>
    <border>
      <left style="medium">
        <color indexed="18"/>
      </left>
      <right style="double">
        <color theme="7" tint="-0.24994659260841701"/>
      </right>
      <top style="double">
        <color theme="7" tint="-0.24994659260841701"/>
      </top>
      <bottom style="double">
        <color theme="7" tint="-0.24994659260841701"/>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right/>
      <top/>
      <bottom style="thin">
        <color theme="7" tint="-0.24994659260841701"/>
      </bottom>
      <diagonal/>
    </border>
    <border>
      <left style="double">
        <color theme="7" tint="-0.24994659260841701"/>
      </left>
      <right style="medium">
        <color indexed="18"/>
      </right>
      <top/>
      <bottom style="double">
        <color theme="7" tint="-0.24994659260841701"/>
      </bottom>
      <diagonal/>
    </border>
    <border>
      <left style="medium">
        <color indexed="18"/>
      </left>
      <right style="medium">
        <color indexed="18"/>
      </right>
      <top/>
      <bottom style="double">
        <color theme="7" tint="-0.24994659260841701"/>
      </bottom>
      <diagonal/>
    </border>
  </borders>
  <cellStyleXfs count="2">
    <xf numFmtId="0" fontId="0" fillId="0" borderId="0"/>
    <xf numFmtId="0" fontId="2" fillId="0" borderId="0" applyNumberFormat="0" applyFill="0" applyBorder="0" applyAlignment="0" applyProtection="0">
      <alignment vertical="top"/>
      <protection locked="0"/>
    </xf>
  </cellStyleXfs>
  <cellXfs count="468">
    <xf numFmtId="0" fontId="0" fillId="0" borderId="0" xfId="0"/>
    <xf numFmtId="0" fontId="28" fillId="2" borderId="0" xfId="0" applyFont="1" applyFill="1" applyProtection="1">
      <protection hidden="1"/>
    </xf>
    <xf numFmtId="0" fontId="32" fillId="2" borderId="0" xfId="0" applyFont="1" applyFill="1" applyProtection="1">
      <protection hidden="1"/>
    </xf>
    <xf numFmtId="0" fontId="24" fillId="2" borderId="114" xfId="0" applyFont="1" applyFill="1" applyBorder="1" applyAlignment="1" applyProtection="1">
      <alignment horizontal="center" vertical="center" wrapText="1"/>
      <protection hidden="1"/>
    </xf>
    <xf numFmtId="0" fontId="24" fillId="2" borderId="115" xfId="0" applyFont="1" applyFill="1" applyBorder="1" applyAlignment="1" applyProtection="1">
      <alignment horizontal="center" vertical="center" wrapText="1"/>
      <protection hidden="1"/>
    </xf>
    <xf numFmtId="0" fontId="42" fillId="2" borderId="115" xfId="0" applyFont="1" applyFill="1" applyBorder="1" applyProtection="1">
      <protection hidden="1"/>
    </xf>
    <xf numFmtId="0" fontId="47" fillId="2" borderId="115" xfId="0" applyFont="1" applyFill="1" applyBorder="1" applyAlignment="1" applyProtection="1">
      <alignment horizontal="center" vertical="center"/>
      <protection locked="0" hidden="1"/>
    </xf>
    <xf numFmtId="0" fontId="13" fillId="2" borderId="116" xfId="0" applyFont="1" applyFill="1" applyBorder="1" applyAlignment="1" applyProtection="1">
      <alignment vertical="center"/>
      <protection locked="0" hidden="1"/>
    </xf>
    <xf numFmtId="0" fontId="13" fillId="2" borderId="117" xfId="0" applyFont="1" applyFill="1" applyBorder="1" applyAlignment="1" applyProtection="1">
      <alignment vertical="center"/>
      <protection locked="0" hidden="1"/>
    </xf>
    <xf numFmtId="0" fontId="43" fillId="2" borderId="0" xfId="0" applyFont="1" applyFill="1" applyProtection="1">
      <protection hidden="1"/>
    </xf>
    <xf numFmtId="0" fontId="23" fillId="2" borderId="114" xfId="0" applyFont="1" applyFill="1" applyBorder="1" applyAlignment="1" applyProtection="1">
      <alignment horizontal="center" wrapText="1"/>
      <protection hidden="1"/>
    </xf>
    <xf numFmtId="0" fontId="23" fillId="2" borderId="115" xfId="0" applyFont="1" applyFill="1" applyBorder="1" applyAlignment="1" applyProtection="1">
      <alignment horizontal="center" wrapText="1"/>
      <protection hidden="1"/>
    </xf>
    <xf numFmtId="0" fontId="22" fillId="2" borderId="115" xfId="0" applyFont="1" applyFill="1" applyBorder="1" applyProtection="1">
      <protection hidden="1"/>
    </xf>
    <xf numFmtId="0" fontId="23" fillId="2" borderId="114" xfId="0" applyFont="1" applyFill="1" applyBorder="1" applyAlignment="1" applyProtection="1">
      <alignment horizontal="center" vertical="center" wrapText="1"/>
      <protection hidden="1"/>
    </xf>
    <xf numFmtId="165" fontId="23" fillId="2" borderId="115" xfId="0" applyNumberFormat="1" applyFont="1" applyFill="1" applyBorder="1" applyAlignment="1" applyProtection="1">
      <alignment horizontal="center" vertical="center" wrapText="1"/>
      <protection hidden="1"/>
    </xf>
    <xf numFmtId="0" fontId="13" fillId="2" borderId="115" xfId="0" applyFont="1" applyFill="1" applyBorder="1" applyProtection="1">
      <protection hidden="1"/>
    </xf>
    <xf numFmtId="0" fontId="30" fillId="2" borderId="0" xfId="0" applyFont="1" applyFill="1" applyProtection="1">
      <protection hidden="1"/>
    </xf>
    <xf numFmtId="0" fontId="23" fillId="2" borderId="114" xfId="0" applyFont="1" applyFill="1" applyBorder="1" applyAlignment="1" applyProtection="1">
      <alignment horizontal="center" vertical="center"/>
      <protection hidden="1"/>
    </xf>
    <xf numFmtId="0" fontId="13" fillId="2" borderId="115" xfId="0" applyFont="1" applyFill="1" applyBorder="1" applyProtection="1">
      <protection locked="0" hidden="1"/>
    </xf>
    <xf numFmtId="0" fontId="13" fillId="2" borderId="118" xfId="0" applyFont="1" applyFill="1" applyBorder="1" applyProtection="1">
      <protection locked="0" hidden="1"/>
    </xf>
    <xf numFmtId="0" fontId="23" fillId="2" borderId="115" xfId="0" applyFont="1" applyFill="1" applyBorder="1" applyAlignment="1" applyProtection="1">
      <alignment horizontal="center" vertical="center" wrapText="1"/>
      <protection hidden="1"/>
    </xf>
    <xf numFmtId="0" fontId="32" fillId="2" borderId="0" xfId="0" applyFont="1" applyFill="1" applyAlignment="1" applyProtection="1">
      <alignment horizontal="center"/>
      <protection locked="0" hidden="1"/>
    </xf>
    <xf numFmtId="0" fontId="32" fillId="2" borderId="0" xfId="0" applyFont="1" applyFill="1" applyProtection="1">
      <protection locked="0" hidden="1"/>
    </xf>
    <xf numFmtId="0" fontId="32" fillId="2" borderId="0" xfId="0" applyFont="1" applyFill="1" applyAlignment="1" applyProtection="1">
      <alignment horizontal="center" vertical="center" wrapText="1"/>
      <protection hidden="1"/>
    </xf>
    <xf numFmtId="0" fontId="30" fillId="2" borderId="0" xfId="0" applyFont="1" applyFill="1" applyAlignment="1" applyProtection="1">
      <alignment wrapText="1"/>
      <protection hidden="1"/>
    </xf>
    <xf numFmtId="0" fontId="32" fillId="2" borderId="0" xfId="0" applyFont="1" applyFill="1" applyAlignment="1" applyProtection="1">
      <alignment horizontal="center"/>
      <protection hidden="1"/>
    </xf>
    <xf numFmtId="0" fontId="0" fillId="2" borderId="0" xfId="0" applyFill="1"/>
    <xf numFmtId="0" fontId="50" fillId="2" borderId="0" xfId="1" applyFont="1" applyFill="1" applyAlignment="1" applyProtection="1">
      <alignment horizontal="center"/>
    </xf>
    <xf numFmtId="0" fontId="14" fillId="2" borderId="0" xfId="0" applyFont="1" applyFill="1" applyProtection="1">
      <protection hidden="1"/>
    </xf>
    <xf numFmtId="0" fontId="29" fillId="2" borderId="63" xfId="0" applyFont="1" applyFill="1" applyBorder="1" applyProtection="1">
      <protection hidden="1"/>
    </xf>
    <xf numFmtId="0" fontId="29" fillId="2" borderId="64" xfId="0" applyFont="1" applyFill="1" applyBorder="1" applyAlignment="1" applyProtection="1">
      <alignment horizontal="right"/>
      <protection hidden="1"/>
    </xf>
    <xf numFmtId="0" fontId="29" fillId="2" borderId="64" xfId="0" applyFont="1" applyFill="1" applyBorder="1" applyProtection="1">
      <protection hidden="1"/>
    </xf>
    <xf numFmtId="0" fontId="29" fillId="2" borderId="65" xfId="0" applyFont="1" applyFill="1" applyBorder="1" applyProtection="1">
      <protection hidden="1"/>
    </xf>
    <xf numFmtId="0" fontId="31" fillId="2" borderId="66" xfId="0" applyFont="1" applyFill="1" applyBorder="1" applyAlignment="1" applyProtection="1">
      <alignment horizontal="center" wrapText="1"/>
      <protection hidden="1"/>
    </xf>
    <xf numFmtId="0" fontId="32" fillId="2" borderId="67" xfId="0" applyFont="1" applyFill="1" applyBorder="1" applyAlignment="1" applyProtection="1">
      <alignment horizontal="center" shrinkToFit="1"/>
      <protection locked="0" hidden="1"/>
    </xf>
    <xf numFmtId="0" fontId="31" fillId="2" borderId="67" xfId="0" applyFont="1" applyFill="1" applyBorder="1" applyAlignment="1" applyProtection="1">
      <alignment horizontal="center" wrapText="1"/>
      <protection hidden="1"/>
    </xf>
    <xf numFmtId="0" fontId="30" fillId="2" borderId="67" xfId="0" applyFont="1" applyFill="1" applyBorder="1" applyAlignment="1" applyProtection="1">
      <alignment horizontal="center"/>
      <protection hidden="1"/>
    </xf>
    <xf numFmtId="0" fontId="30" fillId="2" borderId="68" xfId="0" applyFont="1" applyFill="1" applyBorder="1" applyAlignment="1" applyProtection="1">
      <alignment horizontal="center" shrinkToFit="1"/>
      <protection locked="0" hidden="1"/>
    </xf>
    <xf numFmtId="0" fontId="30" fillId="2" borderId="69" xfId="0" applyFont="1" applyFill="1" applyBorder="1" applyAlignment="1" applyProtection="1">
      <alignment horizontal="center" shrinkToFit="1"/>
      <protection locked="0" hidden="1"/>
    </xf>
    <xf numFmtId="0" fontId="31" fillId="2" borderId="70" xfId="0" applyFont="1" applyFill="1" applyBorder="1" applyAlignment="1" applyProtection="1">
      <alignment horizontal="center" wrapText="1"/>
      <protection hidden="1"/>
    </xf>
    <xf numFmtId="0" fontId="30" fillId="2" borderId="71" xfId="0" applyFont="1" applyFill="1" applyBorder="1" applyProtection="1">
      <protection hidden="1"/>
    </xf>
    <xf numFmtId="0" fontId="30" fillId="2" borderId="72" xfId="0" applyFont="1" applyFill="1" applyBorder="1" applyProtection="1">
      <protection hidden="1"/>
    </xf>
    <xf numFmtId="0" fontId="30" fillId="2" borderId="73" xfId="0" applyFont="1" applyFill="1" applyBorder="1" applyProtection="1">
      <protection locked="0" hidden="1"/>
    </xf>
    <xf numFmtId="9" fontId="30" fillId="2" borderId="0" xfId="0" applyNumberFormat="1" applyFont="1" applyFill="1" applyAlignment="1" applyProtection="1">
      <alignment horizontal="left"/>
      <protection locked="0" hidden="1"/>
    </xf>
    <xf numFmtId="0" fontId="31" fillId="2" borderId="0" xfId="0" applyFont="1" applyFill="1" applyProtection="1">
      <protection hidden="1"/>
    </xf>
    <xf numFmtId="9" fontId="30" fillId="2" borderId="72" xfId="0" applyNumberFormat="1" applyFont="1" applyFill="1" applyBorder="1" applyProtection="1">
      <protection locked="0" hidden="1"/>
    </xf>
    <xf numFmtId="0" fontId="30" fillId="2" borderId="0" xfId="0" applyFont="1" applyFill="1" applyAlignment="1" applyProtection="1">
      <alignment horizontal="center"/>
      <protection hidden="1"/>
    </xf>
    <xf numFmtId="0" fontId="31" fillId="2" borderId="0" xfId="0" applyFont="1" applyFill="1" applyAlignment="1" applyProtection="1">
      <alignment horizontal="center" wrapText="1"/>
      <protection hidden="1"/>
    </xf>
    <xf numFmtId="0" fontId="30" fillId="2" borderId="72" xfId="0" applyFont="1" applyFill="1" applyBorder="1" applyAlignment="1" applyProtection="1">
      <alignment horizontal="center" shrinkToFit="1"/>
      <protection hidden="1"/>
    </xf>
    <xf numFmtId="164" fontId="30" fillId="2" borderId="74" xfId="0" applyNumberFormat="1" applyFont="1" applyFill="1" applyBorder="1" applyAlignment="1" applyProtection="1">
      <alignment horizontal="center" shrinkToFit="1"/>
      <protection locked="0" hidden="1"/>
    </xf>
    <xf numFmtId="164" fontId="30" fillId="2" borderId="0" xfId="0" applyNumberFormat="1" applyFont="1" applyFill="1" applyAlignment="1" applyProtection="1">
      <alignment horizontal="center" shrinkToFit="1"/>
      <protection locked="0" hidden="1"/>
    </xf>
    <xf numFmtId="2" fontId="30" fillId="2" borderId="75" xfId="0" applyNumberFormat="1" applyFont="1" applyFill="1" applyBorder="1" applyAlignment="1" applyProtection="1">
      <alignment horizontal="center" shrinkToFit="1"/>
      <protection hidden="1"/>
    </xf>
    <xf numFmtId="0" fontId="33" fillId="2" borderId="0" xfId="0" applyFont="1" applyFill="1" applyAlignment="1" applyProtection="1">
      <alignment horizontal="center"/>
      <protection hidden="1"/>
    </xf>
    <xf numFmtId="2" fontId="33" fillId="2" borderId="74" xfId="0" applyNumberFormat="1" applyFont="1" applyFill="1" applyBorder="1" applyAlignment="1" applyProtection="1">
      <alignment horizontal="center" shrinkToFit="1"/>
      <protection hidden="1"/>
    </xf>
    <xf numFmtId="0" fontId="30" fillId="2" borderId="72" xfId="0" applyFont="1" applyFill="1" applyBorder="1" applyAlignment="1" applyProtection="1">
      <alignment horizontal="center"/>
      <protection hidden="1"/>
    </xf>
    <xf numFmtId="0" fontId="33" fillId="2" borderId="76" xfId="0" applyFont="1" applyFill="1" applyBorder="1" applyAlignment="1" applyProtection="1">
      <alignment horizontal="center" vertical="center" wrapText="1"/>
      <protection hidden="1"/>
    </xf>
    <xf numFmtId="0" fontId="33" fillId="2" borderId="77" xfId="0" applyFont="1" applyFill="1" applyBorder="1" applyAlignment="1" applyProtection="1">
      <alignment horizontal="center" vertical="center" wrapText="1"/>
      <protection hidden="1"/>
    </xf>
    <xf numFmtId="0" fontId="33" fillId="2" borderId="101" xfId="0" applyFont="1" applyFill="1" applyBorder="1" applyAlignment="1" applyProtection="1">
      <alignment horizontal="center" vertical="center" wrapText="1"/>
      <protection hidden="1"/>
    </xf>
    <xf numFmtId="0" fontId="30" fillId="2" borderId="102" xfId="0" applyFont="1" applyFill="1" applyBorder="1" applyAlignment="1" applyProtection="1">
      <alignment horizontal="center" vertical="center" wrapText="1"/>
      <protection hidden="1"/>
    </xf>
    <xf numFmtId="0" fontId="30" fillId="2" borderId="102" xfId="0" applyFont="1" applyFill="1" applyBorder="1" applyAlignment="1" applyProtection="1">
      <alignment horizontal="center" vertical="center" wrapText="1" shrinkToFit="1"/>
      <protection hidden="1"/>
    </xf>
    <xf numFmtId="0" fontId="30" fillId="2" borderId="103" xfId="0" applyFont="1" applyFill="1" applyBorder="1" applyAlignment="1" applyProtection="1">
      <alignment horizontal="center" vertical="center" wrapText="1"/>
      <protection hidden="1"/>
    </xf>
    <xf numFmtId="0" fontId="33" fillId="2" borderId="104" xfId="0" applyFont="1" applyFill="1" applyBorder="1" applyAlignment="1" applyProtection="1">
      <alignment horizontal="center" vertical="center" wrapText="1"/>
      <protection hidden="1"/>
    </xf>
    <xf numFmtId="0" fontId="30" fillId="2" borderId="101" xfId="0" applyFont="1" applyFill="1" applyBorder="1" applyAlignment="1" applyProtection="1">
      <alignment horizontal="center" vertical="center" wrapText="1"/>
      <protection hidden="1"/>
    </xf>
    <xf numFmtId="0" fontId="33" fillId="2" borderId="105" xfId="0" applyFont="1" applyFill="1" applyBorder="1" applyAlignment="1" applyProtection="1">
      <alignment horizontal="center" vertical="center" wrapText="1"/>
      <protection hidden="1"/>
    </xf>
    <xf numFmtId="0" fontId="33" fillId="2" borderId="100" xfId="0" applyFont="1" applyFill="1" applyBorder="1" applyAlignment="1" applyProtection="1">
      <alignment horizontal="center" vertical="center" wrapText="1"/>
      <protection hidden="1"/>
    </xf>
    <xf numFmtId="0" fontId="33" fillId="2" borderId="83" xfId="0" applyFont="1" applyFill="1" applyBorder="1" applyAlignment="1" applyProtection="1">
      <alignment horizontal="center" vertical="center" wrapText="1"/>
      <protection hidden="1"/>
    </xf>
    <xf numFmtId="18" fontId="13" fillId="2" borderId="28" xfId="0" applyNumberFormat="1" applyFont="1" applyFill="1" applyBorder="1" applyAlignment="1" applyProtection="1">
      <alignment horizontal="center" vertical="center"/>
      <protection locked="0"/>
    </xf>
    <xf numFmtId="18" fontId="13" fillId="2" borderId="6" xfId="0" applyNumberFormat="1" applyFont="1" applyFill="1" applyBorder="1" applyAlignment="1" applyProtection="1">
      <alignment horizontal="center" vertical="center" wrapText="1"/>
      <protection locked="0"/>
    </xf>
    <xf numFmtId="2" fontId="30" fillId="2" borderId="2" xfId="0" applyNumberFormat="1" applyFont="1" applyFill="1" applyBorder="1" applyAlignment="1" applyProtection="1">
      <alignment horizontal="center" vertical="center" wrapText="1"/>
      <protection hidden="1"/>
    </xf>
    <xf numFmtId="4" fontId="30" fillId="2" borderId="2" xfId="0" applyNumberFormat="1" applyFont="1" applyFill="1" applyBorder="1" applyAlignment="1" applyProtection="1">
      <alignment horizontal="center" vertical="center"/>
      <protection hidden="1"/>
    </xf>
    <xf numFmtId="4" fontId="30" fillId="2" borderId="3" xfId="0" applyNumberFormat="1" applyFont="1" applyFill="1" applyBorder="1" applyAlignment="1" applyProtection="1">
      <alignment horizontal="center" vertical="center"/>
      <protection hidden="1"/>
    </xf>
    <xf numFmtId="166" fontId="13" fillId="2" borderId="9" xfId="0" applyNumberFormat="1" applyFont="1" applyFill="1" applyBorder="1" applyAlignment="1" applyProtection="1">
      <alignment horizontal="center" vertical="center" wrapText="1"/>
      <protection locked="0"/>
    </xf>
    <xf numFmtId="4" fontId="30" fillId="2" borderId="1" xfId="0" applyNumberFormat="1" applyFont="1" applyFill="1" applyBorder="1" applyAlignment="1" applyProtection="1">
      <alignment horizontal="center" vertical="center"/>
      <protection hidden="1"/>
    </xf>
    <xf numFmtId="2" fontId="30" fillId="2" borderId="21" xfId="0" applyNumberFormat="1" applyFont="1" applyFill="1" applyBorder="1" applyAlignment="1" applyProtection="1">
      <alignment horizontal="center" vertical="center" wrapText="1"/>
      <protection hidden="1"/>
    </xf>
    <xf numFmtId="164" fontId="30" fillId="2" borderId="12" xfId="0" applyNumberFormat="1" applyFont="1" applyFill="1" applyBorder="1" applyAlignment="1" applyProtection="1">
      <alignment horizontal="center" vertical="center" wrapText="1"/>
      <protection hidden="1"/>
    </xf>
    <xf numFmtId="2" fontId="30" fillId="2" borderId="84" xfId="0" applyNumberFormat="1" applyFont="1" applyFill="1" applyBorder="1" applyAlignment="1" applyProtection="1">
      <alignment horizontal="center" vertical="center"/>
      <protection hidden="1"/>
    </xf>
    <xf numFmtId="2" fontId="30" fillId="2" borderId="7" xfId="0" applyNumberFormat="1" applyFont="1" applyFill="1" applyBorder="1" applyAlignment="1" applyProtection="1">
      <alignment horizontal="center" vertical="center" wrapText="1"/>
      <protection hidden="1"/>
    </xf>
    <xf numFmtId="4" fontId="30" fillId="2" borderId="7" xfId="0" applyNumberFormat="1" applyFont="1" applyFill="1" applyBorder="1" applyAlignment="1" applyProtection="1">
      <alignment horizontal="center" vertical="center"/>
      <protection hidden="1"/>
    </xf>
    <xf numFmtId="4" fontId="30" fillId="2" borderId="8" xfId="0" applyNumberFormat="1" applyFont="1" applyFill="1" applyBorder="1" applyAlignment="1" applyProtection="1">
      <alignment horizontal="center" vertical="center"/>
      <protection hidden="1"/>
    </xf>
    <xf numFmtId="4" fontId="30" fillId="2" borderId="6" xfId="0" applyNumberFormat="1" applyFont="1" applyFill="1" applyBorder="1" applyAlignment="1" applyProtection="1">
      <alignment horizontal="center" vertical="center"/>
      <protection hidden="1"/>
    </xf>
    <xf numFmtId="2" fontId="30" fillId="2" borderId="20" xfId="0" applyNumberFormat="1" applyFont="1" applyFill="1" applyBorder="1" applyAlignment="1" applyProtection="1">
      <alignment horizontal="center" vertical="center" wrapText="1"/>
      <protection hidden="1"/>
    </xf>
    <xf numFmtId="164" fontId="30" fillId="2" borderId="5" xfId="0" applyNumberFormat="1" applyFont="1" applyFill="1" applyBorder="1" applyAlignment="1" applyProtection="1">
      <alignment horizontal="center" vertical="center" wrapText="1"/>
      <protection hidden="1"/>
    </xf>
    <xf numFmtId="2" fontId="30" fillId="2" borderId="72" xfId="0" applyNumberFormat="1" applyFont="1" applyFill="1" applyBorder="1" applyAlignment="1" applyProtection="1">
      <alignment horizontal="center" vertical="center"/>
      <protection hidden="1"/>
    </xf>
    <xf numFmtId="2" fontId="30" fillId="2" borderId="22" xfId="0" applyNumberFormat="1" applyFont="1" applyFill="1" applyBorder="1" applyAlignment="1" applyProtection="1">
      <alignment horizontal="center" vertical="center" wrapText="1"/>
      <protection hidden="1"/>
    </xf>
    <xf numFmtId="4" fontId="30" fillId="2" borderId="22" xfId="0" applyNumberFormat="1" applyFont="1" applyFill="1" applyBorder="1" applyAlignment="1" applyProtection="1">
      <alignment horizontal="center" vertical="center"/>
      <protection hidden="1"/>
    </xf>
    <xf numFmtId="4" fontId="30" fillId="2" borderId="23" xfId="0" applyNumberFormat="1" applyFont="1" applyFill="1" applyBorder="1" applyAlignment="1" applyProtection="1">
      <alignment horizontal="center" vertical="center"/>
      <protection hidden="1"/>
    </xf>
    <xf numFmtId="4" fontId="30" fillId="2" borderId="24" xfId="0" applyNumberFormat="1" applyFont="1" applyFill="1" applyBorder="1" applyAlignment="1" applyProtection="1">
      <alignment horizontal="center" vertical="center"/>
      <protection hidden="1"/>
    </xf>
    <xf numFmtId="2" fontId="30" fillId="2" borderId="25" xfId="0" applyNumberFormat="1" applyFont="1" applyFill="1" applyBorder="1" applyAlignment="1" applyProtection="1">
      <alignment horizontal="center" vertical="center" wrapText="1"/>
      <protection hidden="1"/>
    </xf>
    <xf numFmtId="164" fontId="30" fillId="2" borderId="26" xfId="0" applyNumberFormat="1" applyFont="1" applyFill="1" applyBorder="1" applyAlignment="1" applyProtection="1">
      <alignment horizontal="center" vertical="center" wrapText="1"/>
      <protection hidden="1"/>
    </xf>
    <xf numFmtId="2" fontId="30" fillId="2" borderId="85" xfId="0" applyNumberFormat="1" applyFont="1" applyFill="1" applyBorder="1" applyAlignment="1" applyProtection="1">
      <alignment horizontal="center" vertical="center"/>
      <protection hidden="1"/>
    </xf>
    <xf numFmtId="2" fontId="30" fillId="2" borderId="13" xfId="0" applyNumberFormat="1" applyFont="1" applyFill="1" applyBorder="1" applyAlignment="1" applyProtection="1">
      <alignment horizontal="center" vertical="center" wrapText="1"/>
      <protection hidden="1"/>
    </xf>
    <xf numFmtId="4" fontId="30" fillId="2" borderId="13" xfId="0" applyNumberFormat="1" applyFont="1" applyFill="1" applyBorder="1" applyAlignment="1" applyProtection="1">
      <alignment horizontal="center" vertical="center"/>
      <protection hidden="1"/>
    </xf>
    <xf numFmtId="4" fontId="30" fillId="2" borderId="14" xfId="0" applyNumberFormat="1" applyFont="1" applyFill="1" applyBorder="1" applyAlignment="1" applyProtection="1">
      <alignment horizontal="center" vertical="center"/>
      <protection hidden="1"/>
    </xf>
    <xf numFmtId="4" fontId="30" fillId="2" borderId="27" xfId="0" applyNumberFormat="1" applyFont="1" applyFill="1" applyBorder="1" applyAlignment="1" applyProtection="1">
      <alignment horizontal="center" vertical="center"/>
      <protection hidden="1"/>
    </xf>
    <xf numFmtId="2" fontId="30" fillId="2" borderId="86" xfId="0" applyNumberFormat="1" applyFont="1" applyFill="1" applyBorder="1" applyAlignment="1" applyProtection="1">
      <alignment horizontal="center" vertical="center" wrapText="1"/>
      <protection hidden="1"/>
    </xf>
    <xf numFmtId="164" fontId="30" fillId="2" borderId="87" xfId="0" applyNumberFormat="1" applyFont="1" applyFill="1" applyBorder="1" applyAlignment="1" applyProtection="1">
      <alignment horizontal="center" vertical="center" wrapText="1"/>
      <protection hidden="1"/>
    </xf>
    <xf numFmtId="2" fontId="30" fillId="2" borderId="88" xfId="0" applyNumberFormat="1" applyFont="1" applyFill="1" applyBorder="1" applyAlignment="1" applyProtection="1">
      <alignment horizontal="center" vertical="center"/>
      <protection hidden="1"/>
    </xf>
    <xf numFmtId="0" fontId="35" fillId="2" borderId="106" xfId="0" applyFont="1" applyFill="1" applyBorder="1" applyAlignment="1" applyProtection="1">
      <alignment horizontal="center"/>
      <protection hidden="1"/>
    </xf>
    <xf numFmtId="0" fontId="37" fillId="2" borderId="0" xfId="0" applyFont="1" applyFill="1" applyAlignment="1" applyProtection="1">
      <alignment horizontal="center" wrapText="1"/>
      <protection hidden="1"/>
    </xf>
    <xf numFmtId="0" fontId="37" fillId="2" borderId="106" xfId="0" applyFont="1" applyFill="1" applyBorder="1" applyAlignment="1" applyProtection="1">
      <alignment horizontal="center"/>
      <protection hidden="1"/>
    </xf>
    <xf numFmtId="0" fontId="37" fillId="2" borderId="0" xfId="0" applyFont="1" applyFill="1" applyAlignment="1" applyProtection="1">
      <alignment horizontal="center"/>
      <protection hidden="1"/>
    </xf>
    <xf numFmtId="0" fontId="29" fillId="2" borderId="0" xfId="0" applyFont="1" applyFill="1" applyProtection="1">
      <protection hidden="1"/>
    </xf>
    <xf numFmtId="2" fontId="29" fillId="2" borderId="0" xfId="0" applyNumberFormat="1" applyFont="1" applyFill="1" applyAlignment="1" applyProtection="1">
      <alignment horizontal="center"/>
      <protection hidden="1"/>
    </xf>
    <xf numFmtId="164" fontId="37" fillId="2" borderId="0" xfId="0" applyNumberFormat="1" applyFont="1" applyFill="1" applyAlignment="1" applyProtection="1">
      <alignment horizontal="center" vertical="center"/>
      <protection hidden="1"/>
    </xf>
    <xf numFmtId="167" fontId="33" fillId="2" borderId="98" xfId="0" applyNumberFormat="1" applyFont="1" applyFill="1" applyBorder="1" applyAlignment="1" applyProtection="1">
      <alignment horizontal="center" shrinkToFit="1"/>
      <protection hidden="1"/>
    </xf>
    <xf numFmtId="0" fontId="33" fillId="2" borderId="0" xfId="0" applyFont="1" applyFill="1" applyAlignment="1" applyProtection="1">
      <alignment horizontal="center" vertical="center"/>
      <protection hidden="1"/>
    </xf>
    <xf numFmtId="0" fontId="38" fillId="2" borderId="0" xfId="0" applyFont="1" applyFill="1" applyAlignment="1" applyProtection="1">
      <alignment horizontal="right" vertical="center"/>
      <protection hidden="1"/>
    </xf>
    <xf numFmtId="165" fontId="38" fillId="2" borderId="0" xfId="0" applyNumberFormat="1" applyFont="1" applyFill="1" applyAlignment="1" applyProtection="1">
      <alignment horizontal="left" vertical="center"/>
      <protection hidden="1"/>
    </xf>
    <xf numFmtId="0" fontId="33" fillId="2" borderId="18" xfId="0" applyFont="1" applyFill="1" applyBorder="1" applyProtection="1">
      <protection hidden="1"/>
    </xf>
    <xf numFmtId="0" fontId="30" fillId="2" borderId="0" xfId="0" applyFont="1" applyFill="1" applyAlignment="1" applyProtection="1">
      <alignment horizontal="left"/>
      <protection hidden="1"/>
    </xf>
    <xf numFmtId="0" fontId="20" fillId="2" borderId="0" xfId="0" applyFont="1" applyFill="1" applyAlignment="1" applyProtection="1">
      <alignment horizontal="left" vertical="center" wrapText="1"/>
      <protection hidden="1"/>
    </xf>
    <xf numFmtId="0" fontId="31" fillId="2" borderId="0" xfId="0" applyFont="1" applyFill="1" applyAlignment="1" applyProtection="1">
      <alignment horizontal="center" vertical="center" wrapText="1"/>
      <protection hidden="1"/>
    </xf>
    <xf numFmtId="0" fontId="33" fillId="2" borderId="0" xfId="0" applyFont="1" applyFill="1" applyAlignment="1" applyProtection="1">
      <alignment horizontal="right"/>
      <protection hidden="1"/>
    </xf>
    <xf numFmtId="0" fontId="27" fillId="2" borderId="0" xfId="0" applyFont="1" applyFill="1" applyAlignment="1">
      <alignment horizontal="left"/>
    </xf>
    <xf numFmtId="0" fontId="13" fillId="2" borderId="0" xfId="0" applyFont="1" applyFill="1" applyProtection="1">
      <protection hidden="1"/>
    </xf>
    <xf numFmtId="9" fontId="13" fillId="2" borderId="0" xfId="0" applyNumberFormat="1" applyFont="1" applyFill="1" applyProtection="1">
      <protection hidden="1"/>
    </xf>
    <xf numFmtId="0" fontId="13" fillId="2" borderId="0" xfId="0" applyFont="1" applyFill="1" applyAlignment="1">
      <alignment horizontal="left"/>
    </xf>
    <xf numFmtId="0" fontId="13" fillId="2" borderId="0" xfId="0" applyFont="1" applyFill="1"/>
    <xf numFmtId="0" fontId="27" fillId="2" borderId="0" xfId="0" applyFont="1" applyFill="1" applyProtection="1">
      <protection hidden="1"/>
    </xf>
    <xf numFmtId="0" fontId="33" fillId="2" borderId="112" xfId="0" applyFont="1" applyFill="1" applyBorder="1" applyAlignment="1" applyProtection="1">
      <alignment horizontal="center" vertical="center" wrapText="1"/>
      <protection hidden="1"/>
    </xf>
    <xf numFmtId="18" fontId="13" fillId="2" borderId="5" xfId="0" applyNumberFormat="1" applyFont="1" applyFill="1" applyBorder="1" applyAlignment="1" applyProtection="1">
      <alignment horizontal="center" vertical="center"/>
      <protection locked="0"/>
    </xf>
    <xf numFmtId="2" fontId="30" fillId="2" borderId="109" xfId="0" applyNumberFormat="1" applyFont="1" applyFill="1" applyBorder="1" applyAlignment="1" applyProtection="1">
      <alignment horizontal="center" vertical="center" wrapText="1"/>
      <protection hidden="1"/>
    </xf>
    <xf numFmtId="4" fontId="30" fillId="2" borderId="109" xfId="0" applyNumberFormat="1" applyFont="1" applyFill="1" applyBorder="1" applyAlignment="1" applyProtection="1">
      <alignment horizontal="center" vertical="center"/>
      <protection hidden="1"/>
    </xf>
    <xf numFmtId="4" fontId="30" fillId="2" borderId="110" xfId="0" applyNumberFormat="1" applyFont="1" applyFill="1" applyBorder="1" applyAlignment="1" applyProtection="1">
      <alignment horizontal="center" vertical="center"/>
      <protection hidden="1"/>
    </xf>
    <xf numFmtId="4" fontId="30" fillId="2" borderId="111" xfId="0" applyNumberFormat="1" applyFont="1" applyFill="1" applyBorder="1" applyAlignment="1" applyProtection="1">
      <alignment horizontal="center" vertical="center"/>
      <protection hidden="1"/>
    </xf>
    <xf numFmtId="0" fontId="33" fillId="2" borderId="108" xfId="0" applyFont="1" applyFill="1" applyBorder="1" applyAlignment="1" applyProtection="1">
      <alignment horizontal="center" vertical="center" wrapText="1"/>
      <protection hidden="1"/>
    </xf>
    <xf numFmtId="165" fontId="38" fillId="2" borderId="0" xfId="0" applyNumberFormat="1" applyFont="1" applyFill="1" applyAlignment="1" applyProtection="1">
      <alignment horizontal="left" vertical="top"/>
      <protection hidden="1"/>
    </xf>
    <xf numFmtId="165" fontId="30" fillId="2" borderId="113" xfId="0" applyNumberFormat="1" applyFont="1" applyFill="1" applyBorder="1" applyAlignment="1" applyProtection="1">
      <alignment horizontal="center" vertical="center" shrinkToFit="1"/>
      <protection locked="0"/>
    </xf>
    <xf numFmtId="2" fontId="29" fillId="2" borderId="98" xfId="0" applyNumberFormat="1" applyFont="1" applyFill="1" applyBorder="1" applyAlignment="1" applyProtection="1">
      <alignment horizontal="center"/>
      <protection hidden="1"/>
    </xf>
    <xf numFmtId="0" fontId="16" fillId="2" borderId="0" xfId="0" applyFont="1" applyFill="1" applyProtection="1">
      <protection hidden="1"/>
    </xf>
    <xf numFmtId="0" fontId="18" fillId="2" borderId="0" xfId="0" applyFont="1" applyFill="1" applyProtection="1">
      <protection hidden="1"/>
    </xf>
    <xf numFmtId="0" fontId="19" fillId="2" borderId="63" xfId="0" applyFont="1" applyFill="1" applyBorder="1" applyProtection="1">
      <protection hidden="1"/>
    </xf>
    <xf numFmtId="0" fontId="19" fillId="2" borderId="64" xfId="0" applyFont="1" applyFill="1" applyBorder="1" applyAlignment="1" applyProtection="1">
      <alignment horizontal="right"/>
      <protection hidden="1"/>
    </xf>
    <xf numFmtId="0" fontId="19" fillId="2" borderId="64" xfId="0" applyFont="1" applyFill="1" applyBorder="1" applyProtection="1">
      <protection hidden="1"/>
    </xf>
    <xf numFmtId="0" fontId="19" fillId="2" borderId="65" xfId="0" applyFont="1" applyFill="1" applyBorder="1" applyProtection="1">
      <protection hidden="1"/>
    </xf>
    <xf numFmtId="0" fontId="20" fillId="2" borderId="66" xfId="0" applyFont="1" applyFill="1" applyBorder="1" applyAlignment="1" applyProtection="1">
      <alignment horizontal="center" wrapText="1"/>
      <protection hidden="1"/>
    </xf>
    <xf numFmtId="0" fontId="22" fillId="2" borderId="68" xfId="0" applyFont="1" applyFill="1" applyBorder="1" applyAlignment="1" applyProtection="1">
      <alignment horizontal="center" shrinkToFit="1"/>
      <protection locked="0" hidden="1"/>
    </xf>
    <xf numFmtId="0" fontId="20" fillId="2" borderId="67" xfId="0" applyFont="1" applyFill="1" applyBorder="1" applyAlignment="1" applyProtection="1">
      <alignment horizontal="center" wrapText="1"/>
      <protection hidden="1"/>
    </xf>
    <xf numFmtId="0" fontId="13" fillId="2" borderId="67" xfId="0" applyFont="1" applyFill="1" applyBorder="1" applyAlignment="1" applyProtection="1">
      <alignment horizontal="center"/>
      <protection hidden="1"/>
    </xf>
    <xf numFmtId="0" fontId="13" fillId="2" borderId="68" xfId="0" applyFont="1" applyFill="1" applyBorder="1" applyAlignment="1" applyProtection="1">
      <alignment horizontal="center" shrinkToFit="1"/>
      <protection locked="0" hidden="1"/>
    </xf>
    <xf numFmtId="0" fontId="13" fillId="2" borderId="69" xfId="0" applyFont="1" applyFill="1" applyBorder="1" applyAlignment="1" applyProtection="1">
      <alignment horizontal="center" shrinkToFit="1"/>
      <protection locked="0" hidden="1"/>
    </xf>
    <xf numFmtId="0" fontId="20" fillId="2" borderId="70" xfId="0" applyFont="1" applyFill="1" applyBorder="1" applyAlignment="1" applyProtection="1">
      <alignment horizontal="center" wrapText="1"/>
      <protection hidden="1"/>
    </xf>
    <xf numFmtId="0" fontId="13" fillId="2" borderId="72" xfId="0" applyFont="1" applyFill="1" applyBorder="1" applyProtection="1">
      <protection hidden="1"/>
    </xf>
    <xf numFmtId="1" fontId="13" fillId="2" borderId="73" xfId="0" applyNumberFormat="1" applyFont="1" applyFill="1" applyBorder="1" applyProtection="1">
      <protection locked="0" hidden="1"/>
    </xf>
    <xf numFmtId="9" fontId="13" fillId="2" borderId="0" xfId="0" applyNumberFormat="1" applyFont="1" applyFill="1" applyAlignment="1" applyProtection="1">
      <alignment horizontal="left"/>
      <protection locked="0" hidden="1"/>
    </xf>
    <xf numFmtId="0" fontId="20" fillId="2" borderId="0" xfId="0" applyFont="1" applyFill="1" applyProtection="1">
      <protection hidden="1"/>
    </xf>
    <xf numFmtId="9" fontId="13" fillId="2" borderId="72" xfId="0" applyNumberFormat="1" applyFont="1" applyFill="1" applyBorder="1" applyProtection="1">
      <protection locked="0" hidden="1"/>
    </xf>
    <xf numFmtId="0" fontId="13" fillId="2" borderId="0" xfId="0" applyFont="1" applyFill="1" applyAlignment="1" applyProtection="1">
      <alignment horizontal="center"/>
      <protection hidden="1"/>
    </xf>
    <xf numFmtId="0" fontId="20" fillId="2" borderId="0" xfId="0" applyFont="1" applyFill="1" applyAlignment="1" applyProtection="1">
      <alignment horizontal="center" wrapText="1"/>
      <protection hidden="1"/>
    </xf>
    <xf numFmtId="0" fontId="13" fillId="2" borderId="107" xfId="0" applyFont="1" applyFill="1" applyBorder="1" applyAlignment="1" applyProtection="1">
      <alignment horizontal="center" shrinkToFit="1"/>
      <protection hidden="1"/>
    </xf>
    <xf numFmtId="164" fontId="13" fillId="2" borderId="74" xfId="0" applyNumberFormat="1" applyFont="1" applyFill="1" applyBorder="1" applyAlignment="1" applyProtection="1">
      <alignment horizontal="center" shrinkToFit="1"/>
      <protection locked="0" hidden="1"/>
    </xf>
    <xf numFmtId="164" fontId="13" fillId="2" borderId="73" xfId="0" applyNumberFormat="1" applyFont="1" applyFill="1" applyBorder="1" applyAlignment="1" applyProtection="1">
      <alignment horizontal="center" shrinkToFit="1"/>
      <protection locked="0" hidden="1"/>
    </xf>
    <xf numFmtId="2" fontId="13" fillId="2" borderId="75" xfId="0" applyNumberFormat="1" applyFont="1" applyFill="1" applyBorder="1" applyAlignment="1" applyProtection="1">
      <alignment horizontal="center" shrinkToFit="1"/>
      <protection hidden="1"/>
    </xf>
    <xf numFmtId="0" fontId="21" fillId="2" borderId="0" xfId="0" applyFont="1" applyFill="1" applyAlignment="1" applyProtection="1">
      <alignment horizontal="center"/>
      <protection hidden="1"/>
    </xf>
    <xf numFmtId="2" fontId="21" fillId="2" borderId="74" xfId="0" applyNumberFormat="1" applyFont="1" applyFill="1" applyBorder="1" applyAlignment="1" applyProtection="1">
      <alignment horizontal="center" shrinkToFit="1"/>
      <protection hidden="1"/>
    </xf>
    <xf numFmtId="0" fontId="13" fillId="2" borderId="72" xfId="0" applyFont="1" applyFill="1" applyBorder="1" applyAlignment="1" applyProtection="1">
      <alignment horizontal="center"/>
      <protection hidden="1"/>
    </xf>
    <xf numFmtId="0" fontId="21" fillId="2" borderId="76" xfId="0" applyFont="1" applyFill="1" applyBorder="1" applyAlignment="1" applyProtection="1">
      <alignment horizontal="center" vertical="center" wrapText="1"/>
      <protection hidden="1"/>
    </xf>
    <xf numFmtId="0" fontId="21" fillId="2" borderId="77" xfId="0" applyFont="1" applyFill="1" applyBorder="1" applyAlignment="1" applyProtection="1">
      <alignment horizontal="center" vertical="center" wrapText="1"/>
      <protection hidden="1"/>
    </xf>
    <xf numFmtId="0" fontId="21" fillId="2" borderId="101" xfId="0" applyFont="1" applyFill="1" applyBorder="1" applyAlignment="1" applyProtection="1">
      <alignment horizontal="center" vertical="center" wrapText="1"/>
      <protection hidden="1"/>
    </xf>
    <xf numFmtId="0" fontId="13" fillId="2" borderId="102" xfId="0" applyFont="1" applyFill="1" applyBorder="1" applyAlignment="1" applyProtection="1">
      <alignment horizontal="center" vertical="center" wrapText="1"/>
      <protection hidden="1"/>
    </xf>
    <xf numFmtId="0" fontId="13" fillId="2" borderId="102" xfId="0" applyFont="1" applyFill="1" applyBorder="1" applyAlignment="1" applyProtection="1">
      <alignment horizontal="center" vertical="center" wrapText="1" shrinkToFit="1"/>
      <protection hidden="1"/>
    </xf>
    <xf numFmtId="0" fontId="13" fillId="2" borderId="103" xfId="0" applyFont="1" applyFill="1" applyBorder="1" applyAlignment="1" applyProtection="1">
      <alignment horizontal="center" vertical="center" wrapText="1"/>
      <protection hidden="1"/>
    </xf>
    <xf numFmtId="0" fontId="21" fillId="2" borderId="104" xfId="0" applyFont="1" applyFill="1" applyBorder="1" applyAlignment="1" applyProtection="1">
      <alignment horizontal="center" vertical="center" wrapText="1"/>
      <protection hidden="1"/>
    </xf>
    <xf numFmtId="0" fontId="13" fillId="2" borderId="101" xfId="0" applyFont="1" applyFill="1" applyBorder="1" applyAlignment="1" applyProtection="1">
      <alignment horizontal="center" vertical="center" wrapText="1"/>
      <protection hidden="1"/>
    </xf>
    <xf numFmtId="0" fontId="21" fillId="2" borderId="105" xfId="0" applyFont="1" applyFill="1" applyBorder="1" applyAlignment="1" applyProtection="1">
      <alignment horizontal="center" vertical="center" wrapText="1"/>
      <protection hidden="1"/>
    </xf>
    <xf numFmtId="0" fontId="21" fillId="2" borderId="100" xfId="0" applyFont="1" applyFill="1" applyBorder="1" applyAlignment="1" applyProtection="1">
      <alignment horizontal="center" vertical="center" wrapText="1"/>
      <protection hidden="1"/>
    </xf>
    <xf numFmtId="0" fontId="21" fillId="2" borderId="108" xfId="0" applyFont="1" applyFill="1" applyBorder="1" applyAlignment="1" applyProtection="1">
      <alignment horizontal="center" vertical="center" wrapText="1"/>
      <protection hidden="1"/>
    </xf>
    <xf numFmtId="165" fontId="13" fillId="2" borderId="28" xfId="1" quotePrefix="1" applyNumberFormat="1" applyFont="1" applyFill="1" applyBorder="1" applyAlignment="1" applyProtection="1">
      <alignment horizontal="center" vertical="center" shrinkToFit="1"/>
      <protection locked="0"/>
    </xf>
    <xf numFmtId="2" fontId="13" fillId="2" borderId="2" xfId="0" applyNumberFormat="1" applyFont="1" applyFill="1" applyBorder="1" applyAlignment="1" applyProtection="1">
      <alignment horizontal="center" vertical="center" wrapText="1"/>
      <protection hidden="1"/>
    </xf>
    <xf numFmtId="4" fontId="13" fillId="2" borderId="2" xfId="0" applyNumberFormat="1" applyFont="1" applyFill="1" applyBorder="1" applyAlignment="1" applyProtection="1">
      <alignment horizontal="center" vertical="center"/>
      <protection hidden="1"/>
    </xf>
    <xf numFmtId="4" fontId="13" fillId="2" borderId="3" xfId="0" applyNumberFormat="1" applyFont="1" applyFill="1" applyBorder="1" applyAlignment="1" applyProtection="1">
      <alignment horizontal="center" vertical="center"/>
      <protection hidden="1"/>
    </xf>
    <xf numFmtId="4" fontId="13" fillId="2" borderId="1" xfId="0" applyNumberFormat="1" applyFont="1" applyFill="1" applyBorder="1" applyAlignment="1" applyProtection="1">
      <alignment horizontal="center" vertical="center"/>
      <protection hidden="1"/>
    </xf>
    <xf numFmtId="2" fontId="13" fillId="2" borderId="21" xfId="0" applyNumberFormat="1" applyFont="1" applyFill="1" applyBorder="1" applyAlignment="1" applyProtection="1">
      <alignment horizontal="center" vertical="center" wrapText="1"/>
      <protection hidden="1"/>
    </xf>
    <xf numFmtId="164" fontId="13" fillId="2" borderId="12" xfId="0" applyNumberFormat="1" applyFont="1" applyFill="1" applyBorder="1" applyAlignment="1" applyProtection="1">
      <alignment horizontal="center" vertical="center" wrapText="1"/>
      <protection hidden="1"/>
    </xf>
    <xf numFmtId="2" fontId="13" fillId="2" borderId="85" xfId="0" applyNumberFormat="1" applyFont="1" applyFill="1" applyBorder="1" applyAlignment="1" applyProtection="1">
      <alignment horizontal="center" vertical="center"/>
      <protection hidden="1"/>
    </xf>
    <xf numFmtId="2" fontId="13" fillId="2" borderId="7" xfId="0" applyNumberFormat="1" applyFont="1" applyFill="1" applyBorder="1" applyAlignment="1" applyProtection="1">
      <alignment horizontal="center" vertical="center" wrapText="1"/>
      <protection hidden="1"/>
    </xf>
    <xf numFmtId="4" fontId="13" fillId="2" borderId="7" xfId="0" applyNumberFormat="1" applyFont="1" applyFill="1" applyBorder="1" applyAlignment="1" applyProtection="1">
      <alignment horizontal="center" vertical="center"/>
      <protection hidden="1"/>
    </xf>
    <xf numFmtId="4" fontId="13" fillId="2" borderId="8" xfId="0" applyNumberFormat="1" applyFont="1" applyFill="1" applyBorder="1" applyAlignment="1" applyProtection="1">
      <alignment horizontal="center" vertical="center"/>
      <protection hidden="1"/>
    </xf>
    <xf numFmtId="4" fontId="13" fillId="2" borderId="6" xfId="0" applyNumberFormat="1" applyFont="1" applyFill="1" applyBorder="1" applyAlignment="1" applyProtection="1">
      <alignment horizontal="center" vertical="center"/>
      <protection hidden="1"/>
    </xf>
    <xf numFmtId="2" fontId="13" fillId="2" borderId="20" xfId="0" applyNumberFormat="1" applyFont="1" applyFill="1" applyBorder="1" applyAlignment="1" applyProtection="1">
      <alignment horizontal="center" vertical="center" wrapText="1"/>
      <protection hidden="1"/>
    </xf>
    <xf numFmtId="164" fontId="13" fillId="2" borderId="5" xfId="0" applyNumberFormat="1" applyFont="1" applyFill="1" applyBorder="1" applyAlignment="1" applyProtection="1">
      <alignment horizontal="center" vertical="center" wrapText="1"/>
      <protection hidden="1"/>
    </xf>
    <xf numFmtId="2" fontId="13" fillId="2" borderId="72" xfId="0" applyNumberFormat="1" applyFont="1" applyFill="1" applyBorder="1" applyAlignment="1" applyProtection="1">
      <alignment horizontal="center" vertical="center"/>
      <protection hidden="1"/>
    </xf>
    <xf numFmtId="2" fontId="13" fillId="2" borderId="84" xfId="0" applyNumberFormat="1" applyFont="1" applyFill="1" applyBorder="1" applyAlignment="1" applyProtection="1">
      <alignment horizontal="center" vertical="center"/>
      <protection hidden="1"/>
    </xf>
    <xf numFmtId="2" fontId="13" fillId="2" borderId="10" xfId="0" applyNumberFormat="1" applyFont="1" applyFill="1" applyBorder="1" applyAlignment="1" applyProtection="1">
      <alignment horizontal="center" vertical="center" wrapText="1"/>
      <protection hidden="1"/>
    </xf>
    <xf numFmtId="2" fontId="13" fillId="2" borderId="109" xfId="0" applyNumberFormat="1" applyFont="1" applyFill="1" applyBorder="1" applyAlignment="1" applyProtection="1">
      <alignment horizontal="center" vertical="center" wrapText="1"/>
      <protection hidden="1"/>
    </xf>
    <xf numFmtId="4" fontId="13" fillId="2" borderId="109" xfId="0" applyNumberFormat="1" applyFont="1" applyFill="1" applyBorder="1" applyAlignment="1" applyProtection="1">
      <alignment horizontal="center" vertical="center"/>
      <protection hidden="1"/>
    </xf>
    <xf numFmtId="4" fontId="13" fillId="2" borderId="110" xfId="0" applyNumberFormat="1" applyFont="1" applyFill="1" applyBorder="1" applyAlignment="1" applyProtection="1">
      <alignment horizontal="center" vertical="center"/>
      <protection hidden="1"/>
    </xf>
    <xf numFmtId="4" fontId="13" fillId="2" borderId="111" xfId="0" applyNumberFormat="1" applyFont="1" applyFill="1" applyBorder="1" applyAlignment="1" applyProtection="1">
      <alignment horizontal="center" vertical="center"/>
      <protection hidden="1"/>
    </xf>
    <xf numFmtId="2" fontId="13" fillId="2" borderId="86" xfId="0" applyNumberFormat="1" applyFont="1" applyFill="1" applyBorder="1" applyAlignment="1" applyProtection="1">
      <alignment horizontal="center" vertical="center" wrapText="1"/>
      <protection hidden="1"/>
    </xf>
    <xf numFmtId="164" fontId="13" fillId="2" borderId="87" xfId="0" applyNumberFormat="1" applyFont="1" applyFill="1" applyBorder="1" applyAlignment="1" applyProtection="1">
      <alignment horizontal="center" vertical="center" wrapText="1"/>
      <protection hidden="1"/>
    </xf>
    <xf numFmtId="2" fontId="13" fillId="2" borderId="65" xfId="0" applyNumberFormat="1" applyFont="1" applyFill="1" applyBorder="1" applyAlignment="1" applyProtection="1">
      <alignment horizontal="center" vertical="center"/>
      <protection hidden="1"/>
    </xf>
    <xf numFmtId="0" fontId="24" fillId="2" borderId="0" xfId="0" applyFont="1" applyFill="1" applyAlignment="1" applyProtection="1">
      <alignment horizontal="center"/>
      <protection hidden="1"/>
    </xf>
    <xf numFmtId="0" fontId="19" fillId="2" borderId="0" xfId="0" applyFont="1" applyFill="1" applyProtection="1">
      <protection hidden="1"/>
    </xf>
    <xf numFmtId="0" fontId="22" fillId="2" borderId="0" xfId="0" applyFont="1" applyFill="1" applyAlignment="1" applyProtection="1">
      <alignment horizontal="center"/>
      <protection hidden="1"/>
    </xf>
    <xf numFmtId="0" fontId="23" fillId="2" borderId="15" xfId="0" applyFont="1" applyFill="1" applyBorder="1" applyAlignment="1" applyProtection="1">
      <alignment horizontal="center"/>
      <protection hidden="1"/>
    </xf>
    <xf numFmtId="0" fontId="23" fillId="2" borderId="16" xfId="0" applyFont="1" applyFill="1" applyBorder="1" applyAlignment="1" applyProtection="1">
      <alignment horizontal="center"/>
      <protection hidden="1"/>
    </xf>
    <xf numFmtId="0" fontId="23" fillId="2" borderId="17" xfId="0" applyFont="1" applyFill="1" applyBorder="1" applyAlignment="1" applyProtection="1">
      <alignment horizontal="center"/>
      <protection hidden="1"/>
    </xf>
    <xf numFmtId="0" fontId="23" fillId="2" borderId="92" xfId="0" applyFont="1" applyFill="1" applyBorder="1" applyAlignment="1" applyProtection="1">
      <alignment horizontal="center"/>
      <protection hidden="1"/>
    </xf>
    <xf numFmtId="0" fontId="23" fillId="2" borderId="19" xfId="0" applyFont="1" applyFill="1" applyBorder="1" applyAlignment="1" applyProtection="1">
      <alignment horizontal="center"/>
      <protection hidden="1"/>
    </xf>
    <xf numFmtId="0" fontId="24" fillId="2" borderId="0" xfId="0" applyFont="1" applyFill="1" applyAlignment="1" applyProtection="1">
      <alignment horizontal="center" wrapText="1"/>
      <protection hidden="1"/>
    </xf>
    <xf numFmtId="0" fontId="24" fillId="2" borderId="15" xfId="0" applyFont="1" applyFill="1" applyBorder="1" applyAlignment="1" applyProtection="1">
      <alignment horizontal="center"/>
      <protection hidden="1"/>
    </xf>
    <xf numFmtId="0" fontId="24" fillId="2" borderId="16" xfId="0" applyFont="1" applyFill="1" applyBorder="1" applyAlignment="1" applyProtection="1">
      <alignment horizontal="center"/>
      <protection hidden="1"/>
    </xf>
    <xf numFmtId="0" fontId="24" fillId="2" borderId="17" xfId="0" applyFont="1" applyFill="1" applyBorder="1" applyAlignment="1" applyProtection="1">
      <alignment horizontal="center"/>
      <protection hidden="1"/>
    </xf>
    <xf numFmtId="0" fontId="24" fillId="2" borderId="97" xfId="0" applyFont="1" applyFill="1" applyBorder="1" applyAlignment="1" applyProtection="1">
      <alignment horizontal="center"/>
      <protection hidden="1"/>
    </xf>
    <xf numFmtId="2" fontId="19" fillId="2" borderId="0" xfId="0" applyNumberFormat="1" applyFont="1" applyFill="1" applyAlignment="1" applyProtection="1">
      <alignment horizontal="center"/>
      <protection hidden="1"/>
    </xf>
    <xf numFmtId="164" fontId="24" fillId="2" borderId="0" xfId="0" applyNumberFormat="1" applyFont="1" applyFill="1" applyAlignment="1" applyProtection="1">
      <alignment horizontal="center" vertical="center"/>
      <protection hidden="1"/>
    </xf>
    <xf numFmtId="167" fontId="21" fillId="2" borderId="98" xfId="0" applyNumberFormat="1" applyFont="1" applyFill="1" applyBorder="1" applyAlignment="1" applyProtection="1">
      <alignment horizontal="center" shrinkToFit="1"/>
      <protection hidden="1"/>
    </xf>
    <xf numFmtId="0" fontId="13" fillId="2" borderId="0" xfId="0" applyFont="1" applyFill="1" applyAlignment="1" applyProtection="1">
      <alignment horizontal="left"/>
      <protection hidden="1"/>
    </xf>
    <xf numFmtId="0" fontId="21" fillId="2" borderId="0" xfId="0" applyFont="1" applyFill="1" applyAlignment="1" applyProtection="1">
      <alignment horizontal="center" vertical="center"/>
      <protection hidden="1"/>
    </xf>
    <xf numFmtId="0" fontId="13" fillId="2" borderId="0" xfId="0" applyFont="1" applyFill="1" applyAlignment="1" applyProtection="1">
      <alignment wrapText="1"/>
      <protection hidden="1"/>
    </xf>
    <xf numFmtId="0" fontId="39" fillId="2" borderId="0" xfId="0" applyFont="1" applyFill="1" applyAlignment="1" applyProtection="1">
      <alignment horizontal="right" vertical="top"/>
      <protection hidden="1"/>
    </xf>
    <xf numFmtId="165" fontId="39" fillId="2" borderId="0" xfId="0" applyNumberFormat="1" applyFont="1" applyFill="1" applyAlignment="1" applyProtection="1">
      <alignment horizontal="left" vertical="top"/>
      <protection hidden="1"/>
    </xf>
    <xf numFmtId="0" fontId="20" fillId="2" borderId="0" xfId="0" applyFont="1" applyFill="1" applyAlignment="1" applyProtection="1">
      <alignment horizontal="center" vertical="center" wrapText="1"/>
      <protection hidden="1"/>
    </xf>
    <xf numFmtId="0" fontId="21" fillId="2" borderId="18" xfId="0" applyFont="1" applyFill="1" applyBorder="1" applyProtection="1">
      <protection hidden="1"/>
    </xf>
    <xf numFmtId="0" fontId="21" fillId="2" borderId="0" xfId="0" applyFont="1" applyFill="1" applyAlignment="1" applyProtection="1">
      <alignment horizontal="right"/>
      <protection hidden="1"/>
    </xf>
    <xf numFmtId="0" fontId="33" fillId="2" borderId="99" xfId="0" applyFont="1" applyFill="1" applyBorder="1" applyAlignment="1" applyProtection="1">
      <alignment horizontal="center" vertical="center" wrapText="1"/>
      <protection hidden="1"/>
    </xf>
    <xf numFmtId="165" fontId="30" fillId="2" borderId="4" xfId="1" quotePrefix="1" applyNumberFormat="1" applyFont="1" applyFill="1" applyBorder="1" applyAlignment="1" applyProtection="1">
      <alignment horizontal="center" vertical="center" shrinkToFit="1"/>
      <protection locked="0"/>
    </xf>
    <xf numFmtId="0" fontId="35" fillId="2" borderId="15" xfId="0" applyFont="1" applyFill="1" applyBorder="1" applyAlignment="1" applyProtection="1">
      <alignment horizontal="center"/>
      <protection hidden="1"/>
    </xf>
    <xf numFmtId="0" fontId="35" fillId="2" borderId="16" xfId="0" applyFont="1" applyFill="1" applyBorder="1" applyAlignment="1" applyProtection="1">
      <alignment horizontal="center"/>
      <protection hidden="1"/>
    </xf>
    <xf numFmtId="0" fontId="35" fillId="2" borderId="17" xfId="0" applyFont="1" applyFill="1" applyBorder="1" applyAlignment="1" applyProtection="1">
      <alignment horizontal="center"/>
      <protection hidden="1"/>
    </xf>
    <xf numFmtId="0" fontId="35" fillId="2" borderId="19" xfId="0" applyFont="1" applyFill="1" applyBorder="1" applyAlignment="1" applyProtection="1">
      <alignment horizontal="center"/>
      <protection hidden="1"/>
    </xf>
    <xf numFmtId="0" fontId="37" fillId="2" borderId="15" xfId="0" applyFont="1" applyFill="1" applyBorder="1" applyAlignment="1" applyProtection="1">
      <alignment horizontal="center"/>
      <protection hidden="1"/>
    </xf>
    <xf numFmtId="0" fontId="37" fillId="2" borderId="16" xfId="0" applyFont="1" applyFill="1" applyBorder="1" applyAlignment="1" applyProtection="1">
      <alignment horizontal="center"/>
      <protection hidden="1"/>
    </xf>
    <xf numFmtId="0" fontId="37" fillId="2" borderId="17" xfId="0" applyFont="1" applyFill="1" applyBorder="1" applyAlignment="1" applyProtection="1">
      <alignment horizontal="center"/>
      <protection hidden="1"/>
    </xf>
    <xf numFmtId="0" fontId="37" fillId="2" borderId="97" xfId="0" applyFont="1" applyFill="1" applyBorder="1" applyAlignment="1" applyProtection="1">
      <alignment horizontal="center"/>
      <protection hidden="1"/>
    </xf>
    <xf numFmtId="165" fontId="48" fillId="2" borderId="0" xfId="0" applyNumberFormat="1" applyFont="1" applyFill="1" applyAlignment="1" applyProtection="1">
      <alignment horizontal="left" vertical="center"/>
      <protection hidden="1"/>
    </xf>
    <xf numFmtId="0" fontId="38" fillId="2" borderId="0" xfId="0" applyFont="1" applyFill="1" applyAlignment="1" applyProtection="1">
      <alignment horizontal="distributed" vertical="top"/>
      <protection hidden="1"/>
    </xf>
    <xf numFmtId="0" fontId="33" fillId="2" borderId="78" xfId="0" applyFont="1" applyFill="1" applyBorder="1" applyAlignment="1" applyProtection="1">
      <alignment horizontal="center" vertical="center" wrapText="1"/>
      <protection hidden="1"/>
    </xf>
    <xf numFmtId="0" fontId="30" fillId="2" borderId="79" xfId="0" applyFont="1" applyFill="1" applyBorder="1" applyAlignment="1" applyProtection="1">
      <alignment horizontal="center" vertical="center" wrapText="1"/>
      <protection hidden="1"/>
    </xf>
    <xf numFmtId="0" fontId="30" fillId="2" borderId="79" xfId="0" applyFont="1" applyFill="1" applyBorder="1" applyAlignment="1" applyProtection="1">
      <alignment horizontal="center" vertical="center" wrapText="1" shrinkToFit="1"/>
      <protection hidden="1"/>
    </xf>
    <xf numFmtId="0" fontId="30" fillId="2" borderId="80" xfId="0" applyFont="1" applyFill="1" applyBorder="1" applyAlignment="1" applyProtection="1">
      <alignment horizontal="center" vertical="center" wrapText="1"/>
      <protection hidden="1"/>
    </xf>
    <xf numFmtId="0" fontId="33" fillId="2" borderId="81" xfId="0" applyFont="1" applyFill="1" applyBorder="1" applyAlignment="1" applyProtection="1">
      <alignment horizontal="center" vertical="center" wrapText="1"/>
      <protection hidden="1"/>
    </xf>
    <xf numFmtId="0" fontId="30" fillId="2" borderId="78" xfId="0" applyFont="1" applyFill="1" applyBorder="1" applyAlignment="1" applyProtection="1">
      <alignment horizontal="center" vertical="center" wrapText="1"/>
      <protection hidden="1"/>
    </xf>
    <xf numFmtId="0" fontId="33" fillId="2" borderId="82" xfId="0" applyFont="1" applyFill="1" applyBorder="1" applyAlignment="1" applyProtection="1">
      <alignment horizontal="center" vertical="center" wrapText="1"/>
      <protection hidden="1"/>
    </xf>
    <xf numFmtId="0" fontId="35" fillId="2" borderId="89" xfId="0" applyFont="1" applyFill="1" applyBorder="1" applyAlignment="1" applyProtection="1">
      <alignment horizontal="center"/>
      <protection hidden="1"/>
    </xf>
    <xf numFmtId="0" fontId="35" fillId="2" borderId="90" xfId="0" applyFont="1" applyFill="1" applyBorder="1" applyAlignment="1" applyProtection="1">
      <alignment horizontal="center"/>
      <protection hidden="1"/>
    </xf>
    <xf numFmtId="0" fontId="35" fillId="2" borderId="91" xfId="0" applyFont="1" applyFill="1" applyBorder="1" applyAlignment="1" applyProtection="1">
      <alignment horizontal="center"/>
      <protection hidden="1"/>
    </xf>
    <xf numFmtId="0" fontId="35" fillId="2" borderId="92" xfId="0" applyFont="1" applyFill="1" applyBorder="1" applyAlignment="1" applyProtection="1">
      <alignment horizontal="center"/>
      <protection hidden="1"/>
    </xf>
    <xf numFmtId="0" fontId="35" fillId="2" borderId="93" xfId="0" applyFont="1" applyFill="1" applyBorder="1" applyAlignment="1" applyProtection="1">
      <alignment horizontal="center"/>
      <protection hidden="1"/>
    </xf>
    <xf numFmtId="0" fontId="37" fillId="2" borderId="94" xfId="0" applyFont="1" applyFill="1" applyBorder="1" applyAlignment="1" applyProtection="1">
      <alignment horizontal="center"/>
      <protection hidden="1"/>
    </xf>
    <xf numFmtId="0" fontId="37" fillId="2" borderId="95" xfId="0" applyFont="1" applyFill="1" applyBorder="1" applyAlignment="1" applyProtection="1">
      <alignment horizontal="center"/>
      <protection hidden="1"/>
    </xf>
    <xf numFmtId="0" fontId="37" fillId="2" borderId="96" xfId="0" applyFont="1" applyFill="1" applyBorder="1" applyAlignment="1" applyProtection="1">
      <alignment horizontal="center"/>
      <protection hidden="1"/>
    </xf>
    <xf numFmtId="0" fontId="38" fillId="2" borderId="0" xfId="0" applyFont="1" applyFill="1" applyAlignment="1" applyProtection="1">
      <alignment horizontal="right" vertical="top"/>
      <protection hidden="1"/>
    </xf>
    <xf numFmtId="0" fontId="38" fillId="2" borderId="0" xfId="0" applyFont="1" applyFill="1" applyAlignment="1" applyProtection="1">
      <alignment vertical="top"/>
      <protection hidden="1"/>
    </xf>
    <xf numFmtId="0" fontId="19" fillId="2" borderId="31" xfId="0" applyFont="1" applyFill="1" applyBorder="1" applyProtection="1">
      <protection hidden="1"/>
    </xf>
    <xf numFmtId="0" fontId="19" fillId="2" borderId="32" xfId="0" applyFont="1" applyFill="1" applyBorder="1" applyAlignment="1" applyProtection="1">
      <alignment horizontal="right"/>
      <protection hidden="1"/>
    </xf>
    <xf numFmtId="0" fontId="19" fillId="2" borderId="32" xfId="0" applyFont="1" applyFill="1" applyBorder="1" applyProtection="1">
      <protection hidden="1"/>
    </xf>
    <xf numFmtId="0" fontId="19" fillId="2" borderId="33" xfId="0" applyFont="1" applyFill="1" applyBorder="1" applyProtection="1">
      <protection hidden="1"/>
    </xf>
    <xf numFmtId="0" fontId="20" fillId="2" borderId="34" xfId="0" applyFont="1" applyFill="1" applyBorder="1" applyAlignment="1" applyProtection="1">
      <alignment horizontal="center" wrapText="1"/>
      <protection hidden="1"/>
    </xf>
    <xf numFmtId="0" fontId="22" fillId="2" borderId="35" xfId="0" applyFont="1" applyFill="1" applyBorder="1" applyAlignment="1" applyProtection="1">
      <alignment horizontal="center" shrinkToFit="1"/>
      <protection locked="0" hidden="1"/>
    </xf>
    <xf numFmtId="0" fontId="20" fillId="2" borderId="35" xfId="0" applyFont="1" applyFill="1" applyBorder="1" applyAlignment="1" applyProtection="1">
      <alignment horizontal="center" wrapText="1"/>
      <protection hidden="1"/>
    </xf>
    <xf numFmtId="0" fontId="13" fillId="2" borderId="35" xfId="0" applyFont="1" applyFill="1" applyBorder="1" applyAlignment="1" applyProtection="1">
      <alignment horizontal="center"/>
      <protection hidden="1"/>
    </xf>
    <xf numFmtId="0" fontId="13" fillId="2" borderId="36" xfId="0" applyFont="1" applyFill="1" applyBorder="1" applyAlignment="1" applyProtection="1">
      <alignment horizontal="center" shrinkToFit="1"/>
      <protection locked="0" hidden="1"/>
    </xf>
    <xf numFmtId="0" fontId="13" fillId="2" borderId="37" xfId="0" applyFont="1" applyFill="1" applyBorder="1" applyAlignment="1" applyProtection="1">
      <alignment horizontal="center" shrinkToFit="1"/>
      <protection locked="0" hidden="1"/>
    </xf>
    <xf numFmtId="0" fontId="20" fillId="2" borderId="38" xfId="0" applyFont="1" applyFill="1" applyBorder="1" applyAlignment="1" applyProtection="1">
      <alignment horizontal="center" wrapText="1"/>
      <protection hidden="1"/>
    </xf>
    <xf numFmtId="0" fontId="13" fillId="2" borderId="39" xfId="0" applyFont="1" applyFill="1" applyBorder="1" applyProtection="1">
      <protection hidden="1"/>
    </xf>
    <xf numFmtId="0" fontId="13" fillId="2" borderId="40" xfId="0" applyFont="1" applyFill="1" applyBorder="1" applyProtection="1">
      <protection hidden="1"/>
    </xf>
    <xf numFmtId="0" fontId="13" fillId="2" borderId="41" xfId="0" applyFont="1" applyFill="1" applyBorder="1" applyProtection="1">
      <protection locked="0" hidden="1"/>
    </xf>
    <xf numFmtId="9" fontId="13" fillId="2" borderId="40" xfId="0" applyNumberFormat="1" applyFont="1" applyFill="1" applyBorder="1" applyProtection="1">
      <protection locked="0" hidden="1"/>
    </xf>
    <xf numFmtId="0" fontId="13" fillId="2" borderId="40" xfId="0" applyFont="1" applyFill="1" applyBorder="1" applyAlignment="1" applyProtection="1">
      <alignment horizontal="center" shrinkToFit="1"/>
      <protection hidden="1"/>
    </xf>
    <xf numFmtId="164" fontId="13" fillId="2" borderId="41" xfId="0" applyNumberFormat="1" applyFont="1" applyFill="1" applyBorder="1" applyAlignment="1" applyProtection="1">
      <alignment horizontal="center" shrinkToFit="1"/>
      <protection locked="0" hidden="1"/>
    </xf>
    <xf numFmtId="164" fontId="13" fillId="2" borderId="0" xfId="0" applyNumberFormat="1" applyFont="1" applyFill="1" applyAlignment="1" applyProtection="1">
      <alignment horizontal="center" shrinkToFit="1"/>
      <protection locked="0" hidden="1"/>
    </xf>
    <xf numFmtId="2" fontId="13" fillId="2" borderId="43" xfId="0" applyNumberFormat="1" applyFont="1" applyFill="1" applyBorder="1" applyAlignment="1" applyProtection="1">
      <alignment horizontal="center" shrinkToFit="1"/>
      <protection hidden="1"/>
    </xf>
    <xf numFmtId="2" fontId="21" fillId="2" borderId="42" xfId="0" applyNumberFormat="1" applyFont="1" applyFill="1" applyBorder="1" applyAlignment="1" applyProtection="1">
      <alignment horizontal="center" shrinkToFit="1"/>
      <protection hidden="1"/>
    </xf>
    <xf numFmtId="0" fontId="13" fillId="2" borderId="40" xfId="0" applyFont="1" applyFill="1" applyBorder="1" applyAlignment="1" applyProtection="1">
      <alignment horizontal="center"/>
      <protection hidden="1"/>
    </xf>
    <xf numFmtId="0" fontId="21" fillId="2" borderId="44" xfId="0" applyFont="1" applyFill="1" applyBorder="1" applyAlignment="1" applyProtection="1">
      <alignment horizontal="center" vertical="center" wrapText="1"/>
      <protection hidden="1"/>
    </xf>
    <xf numFmtId="0" fontId="21" fillId="2" borderId="45" xfId="0" applyFont="1" applyFill="1" applyBorder="1" applyAlignment="1" applyProtection="1">
      <alignment horizontal="center" vertical="center" wrapText="1"/>
      <protection hidden="1"/>
    </xf>
    <xf numFmtId="0" fontId="21" fillId="2" borderId="1" xfId="0"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shrinkToFit="1"/>
      <protection hidden="1"/>
    </xf>
    <xf numFmtId="0" fontId="13" fillId="2" borderId="3" xfId="0" applyFont="1" applyFill="1" applyBorder="1" applyAlignment="1" applyProtection="1">
      <alignment horizontal="center" vertical="center" wrapText="1"/>
      <protection hidden="1"/>
    </xf>
    <xf numFmtId="0" fontId="21" fillId="2" borderId="46" xfId="0" applyFont="1" applyFill="1" applyBorder="1" applyAlignment="1" applyProtection="1">
      <alignment horizontal="center" vertical="center" wrapText="1"/>
      <protection hidden="1"/>
    </xf>
    <xf numFmtId="0" fontId="21" fillId="2" borderId="47" xfId="0" applyFont="1" applyFill="1" applyBorder="1" applyAlignment="1" applyProtection="1">
      <alignment horizontal="center" vertical="center" wrapText="1"/>
      <protection hidden="1"/>
    </xf>
    <xf numFmtId="0" fontId="21" fillId="2" borderId="40" xfId="0" applyFont="1" applyFill="1" applyBorder="1" applyAlignment="1" applyProtection="1">
      <alignment horizontal="center" vertical="center" wrapText="1"/>
      <protection hidden="1"/>
    </xf>
    <xf numFmtId="165" fontId="13" fillId="2" borderId="4" xfId="1" quotePrefix="1" applyNumberFormat="1" applyFont="1" applyFill="1" applyBorder="1" applyAlignment="1" applyProtection="1">
      <alignment horizontal="center" vertical="center" shrinkToFit="1"/>
      <protection locked="0"/>
    </xf>
    <xf numFmtId="2" fontId="13" fillId="2" borderId="50" xfId="0" applyNumberFormat="1" applyFont="1" applyFill="1" applyBorder="1" applyAlignment="1" applyProtection="1">
      <alignment horizontal="center" vertical="center"/>
      <protection hidden="1"/>
    </xf>
    <xf numFmtId="2" fontId="13" fillId="2" borderId="11" xfId="0" applyNumberFormat="1" applyFont="1" applyFill="1" applyBorder="1" applyAlignment="1" applyProtection="1">
      <alignment horizontal="center" vertical="center" wrapText="1"/>
      <protection hidden="1"/>
    </xf>
    <xf numFmtId="2" fontId="13" fillId="2" borderId="40" xfId="0" applyNumberFormat="1" applyFont="1" applyFill="1" applyBorder="1" applyAlignment="1" applyProtection="1">
      <alignment horizontal="center" vertical="center"/>
      <protection hidden="1"/>
    </xf>
    <xf numFmtId="2" fontId="13" fillId="2" borderId="49" xfId="0" applyNumberFormat="1" applyFont="1" applyFill="1" applyBorder="1" applyAlignment="1" applyProtection="1">
      <alignment horizontal="center" vertical="center"/>
      <protection hidden="1"/>
    </xf>
    <xf numFmtId="4" fontId="13" fillId="2" borderId="13" xfId="0" applyNumberFormat="1" applyFont="1" applyFill="1" applyBorder="1" applyAlignment="1" applyProtection="1">
      <alignment horizontal="center" vertical="center"/>
      <protection hidden="1"/>
    </xf>
    <xf numFmtId="4" fontId="13" fillId="2" borderId="14" xfId="0" applyNumberFormat="1" applyFont="1" applyFill="1" applyBorder="1" applyAlignment="1" applyProtection="1">
      <alignment horizontal="center" vertical="center"/>
      <protection hidden="1"/>
    </xf>
    <xf numFmtId="2" fontId="13" fillId="2" borderId="51" xfId="0" applyNumberFormat="1" applyFont="1" applyFill="1" applyBorder="1" applyAlignment="1" applyProtection="1">
      <alignment horizontal="center" vertical="center" wrapText="1"/>
      <protection hidden="1"/>
    </xf>
    <xf numFmtId="164" fontId="13" fillId="2" borderId="52" xfId="0" applyNumberFormat="1" applyFont="1" applyFill="1" applyBorder="1" applyAlignment="1" applyProtection="1">
      <alignment horizontal="center" vertical="center" wrapText="1"/>
      <protection hidden="1"/>
    </xf>
    <xf numFmtId="2" fontId="13" fillId="2" borderId="53" xfId="0" applyNumberFormat="1" applyFont="1" applyFill="1" applyBorder="1" applyAlignment="1" applyProtection="1">
      <alignment horizontal="center" vertical="center"/>
      <protection hidden="1"/>
    </xf>
    <xf numFmtId="0" fontId="23" fillId="2" borderId="55" xfId="0" applyFont="1" applyFill="1" applyBorder="1" applyAlignment="1" applyProtection="1">
      <alignment horizontal="center"/>
      <protection hidden="1"/>
    </xf>
    <xf numFmtId="0" fontId="24" fillId="2" borderId="58" xfId="0" applyFont="1" applyFill="1" applyBorder="1" applyAlignment="1" applyProtection="1">
      <alignment horizontal="center"/>
      <protection hidden="1"/>
    </xf>
    <xf numFmtId="2" fontId="19" fillId="2" borderId="61" xfId="0" applyNumberFormat="1" applyFont="1" applyFill="1" applyBorder="1" applyAlignment="1" applyProtection="1">
      <alignment horizontal="center"/>
      <protection hidden="1"/>
    </xf>
    <xf numFmtId="167" fontId="21" fillId="2" borderId="61" xfId="0" applyNumberFormat="1" applyFont="1" applyFill="1" applyBorder="1" applyAlignment="1" applyProtection="1">
      <alignment horizontal="center" shrinkToFit="1"/>
      <protection hidden="1"/>
    </xf>
    <xf numFmtId="165" fontId="39" fillId="2" borderId="0" xfId="0" applyNumberFormat="1" applyFont="1" applyFill="1" applyAlignment="1" applyProtection="1">
      <alignment vertical="top"/>
      <protection hidden="1"/>
    </xf>
    <xf numFmtId="0" fontId="39" fillId="2" borderId="0" xfId="0" applyFont="1" applyFill="1" applyAlignment="1" applyProtection="1">
      <alignment vertical="top"/>
      <protection hidden="1"/>
    </xf>
    <xf numFmtId="0" fontId="22" fillId="2" borderId="0" xfId="0" applyFont="1" applyFill="1" applyAlignment="1" applyProtection="1">
      <alignment horizontal="center" shrinkToFit="1"/>
      <protection locked="0" hidden="1"/>
    </xf>
    <xf numFmtId="9" fontId="13" fillId="2" borderId="40" xfId="0" applyNumberFormat="1" applyFont="1" applyFill="1" applyBorder="1" applyProtection="1">
      <protection locked="0"/>
    </xf>
    <xf numFmtId="164" fontId="13" fillId="2" borderId="42" xfId="0" applyNumberFormat="1" applyFont="1" applyFill="1" applyBorder="1" applyAlignment="1" applyProtection="1">
      <alignment horizontal="center" shrinkToFit="1"/>
      <protection locked="0" hidden="1"/>
    </xf>
    <xf numFmtId="0" fontId="21" fillId="2" borderId="48" xfId="0" applyFont="1" applyFill="1" applyBorder="1" applyAlignment="1" applyProtection="1">
      <alignment horizontal="center" vertical="center" wrapText="1"/>
      <protection hidden="1"/>
    </xf>
    <xf numFmtId="2" fontId="13" fillId="2" borderId="13" xfId="0" applyNumberFormat="1" applyFont="1" applyFill="1" applyBorder="1" applyAlignment="1" applyProtection="1">
      <alignment horizontal="center" vertical="center" wrapText="1"/>
      <protection hidden="1"/>
    </xf>
    <xf numFmtId="2" fontId="13" fillId="2" borderId="62" xfId="0" applyNumberFormat="1" applyFont="1" applyFill="1" applyBorder="1" applyAlignment="1" applyProtection="1">
      <alignment horizontal="center" vertical="center"/>
      <protection hidden="1"/>
    </xf>
    <xf numFmtId="0" fontId="25" fillId="2" borderId="0" xfId="0" applyFont="1" applyFill="1" applyAlignment="1" applyProtection="1">
      <alignment vertical="top"/>
      <protection hidden="1"/>
    </xf>
    <xf numFmtId="0" fontId="16" fillId="2" borderId="30" xfId="0" applyFont="1" applyFill="1" applyBorder="1" applyProtection="1">
      <protection hidden="1"/>
    </xf>
    <xf numFmtId="49" fontId="32" fillId="2" borderId="35" xfId="1" applyNumberFormat="1" applyFont="1" applyFill="1" applyBorder="1" applyAlignment="1" applyProtection="1">
      <alignment horizontal="center" shrinkToFit="1"/>
      <protection locked="0" hidden="1"/>
    </xf>
    <xf numFmtId="0" fontId="13" fillId="2" borderId="41" xfId="0" applyFont="1" applyFill="1" applyBorder="1" applyProtection="1">
      <protection locked="0"/>
    </xf>
    <xf numFmtId="9" fontId="13" fillId="2" borderId="0" xfId="0" applyNumberFormat="1" applyFont="1" applyFill="1" applyAlignment="1" applyProtection="1">
      <alignment horizontal="left"/>
      <protection locked="0"/>
    </xf>
    <xf numFmtId="0" fontId="21" fillId="2" borderId="54" xfId="0" applyFont="1" applyFill="1" applyBorder="1" applyAlignment="1" applyProtection="1">
      <alignment horizontal="center"/>
      <protection hidden="1"/>
    </xf>
    <xf numFmtId="0" fontId="13" fillId="2" borderId="54" xfId="0" applyFont="1" applyFill="1" applyBorder="1" applyProtection="1">
      <protection hidden="1"/>
    </xf>
    <xf numFmtId="0" fontId="22" fillId="2" borderId="54" xfId="0" applyFont="1" applyFill="1" applyBorder="1" applyAlignment="1" applyProtection="1">
      <alignment horizontal="center"/>
      <protection hidden="1"/>
    </xf>
    <xf numFmtId="0" fontId="23" fillId="2" borderId="56" xfId="0" applyFont="1" applyFill="1" applyBorder="1" applyAlignment="1" applyProtection="1">
      <alignment horizontal="center"/>
      <protection hidden="1"/>
    </xf>
    <xf numFmtId="0" fontId="23" fillId="2" borderId="57" xfId="0" applyFont="1" applyFill="1" applyBorder="1" applyAlignment="1" applyProtection="1">
      <alignment horizontal="center"/>
      <protection hidden="1"/>
    </xf>
    <xf numFmtId="0" fontId="24" fillId="2" borderId="54" xfId="0" applyFont="1" applyFill="1" applyBorder="1" applyAlignment="1" applyProtection="1">
      <alignment horizontal="center" wrapText="1"/>
      <protection hidden="1"/>
    </xf>
    <xf numFmtId="0" fontId="24" fillId="2" borderId="59" xfId="0" applyFont="1" applyFill="1" applyBorder="1" applyAlignment="1" applyProtection="1">
      <alignment horizontal="center"/>
      <protection hidden="1"/>
    </xf>
    <xf numFmtId="0" fontId="24" fillId="2" borderId="60" xfId="0" applyFont="1" applyFill="1" applyBorder="1" applyAlignment="1" applyProtection="1">
      <alignment horizontal="center"/>
      <protection hidden="1"/>
    </xf>
    <xf numFmtId="0" fontId="21" fillId="2" borderId="54" xfId="0" applyFont="1" applyFill="1" applyBorder="1" applyAlignment="1" applyProtection="1">
      <alignment horizontal="right"/>
      <protection hidden="1"/>
    </xf>
    <xf numFmtId="0" fontId="26" fillId="2" borderId="0" xfId="0" applyFont="1" applyFill="1" applyAlignment="1" applyProtection="1">
      <alignment horizontal="left" indent="2"/>
      <protection hidden="1"/>
    </xf>
    <xf numFmtId="0" fontId="35" fillId="2" borderId="106" xfId="0" applyFont="1" applyFill="1" applyBorder="1" applyAlignment="1" applyProtection="1">
      <alignment horizontal="center" wrapText="1"/>
      <protection hidden="1"/>
    </xf>
    <xf numFmtId="0" fontId="12" fillId="2" borderId="106" xfId="0" applyFont="1" applyFill="1" applyBorder="1" applyAlignment="1" applyProtection="1">
      <alignment horizontal="center" wrapText="1"/>
      <protection hidden="1"/>
    </xf>
    <xf numFmtId="0" fontId="33" fillId="2" borderId="0" xfId="0" applyFont="1" applyFill="1" applyAlignment="1" applyProtection="1">
      <alignment horizontal="center"/>
      <protection hidden="1"/>
    </xf>
    <xf numFmtId="0" fontId="31" fillId="2" borderId="0" xfId="0" applyFont="1" applyFill="1" applyAlignment="1" applyProtection="1">
      <alignment horizontal="center"/>
      <protection hidden="1"/>
    </xf>
    <xf numFmtId="2" fontId="29" fillId="2" borderId="106" xfId="0" applyNumberFormat="1" applyFont="1" applyFill="1" applyBorder="1" applyAlignment="1" applyProtection="1">
      <alignment horizontal="center"/>
      <protection hidden="1"/>
    </xf>
    <xf numFmtId="0" fontId="29" fillId="2" borderId="106" xfId="0" applyFont="1" applyFill="1" applyBorder="1" applyAlignment="1" applyProtection="1">
      <alignment horizontal="center"/>
      <protection hidden="1"/>
    </xf>
    <xf numFmtId="0" fontId="29" fillId="2" borderId="0" xfId="0" applyFont="1" applyFill="1" applyAlignment="1" applyProtection="1">
      <alignment horizontal="center" shrinkToFit="1"/>
      <protection hidden="1"/>
    </xf>
    <xf numFmtId="0" fontId="12" fillId="2" borderId="0" xfId="0" applyFont="1" applyFill="1" applyAlignment="1" applyProtection="1">
      <alignment shrinkToFit="1"/>
      <protection hidden="1"/>
    </xf>
    <xf numFmtId="0" fontId="32" fillId="2" borderId="63" xfId="0" applyFont="1" applyFill="1" applyBorder="1" applyAlignment="1" applyProtection="1">
      <alignment horizontal="center" vertical="center" wrapText="1"/>
      <protection hidden="1"/>
    </xf>
    <xf numFmtId="0" fontId="32" fillId="2" borderId="64" xfId="0" applyFont="1" applyFill="1" applyBorder="1" applyAlignment="1" applyProtection="1">
      <alignment horizontal="center" vertical="center"/>
      <protection hidden="1"/>
    </xf>
    <xf numFmtId="0" fontId="32" fillId="2" borderId="65" xfId="0" applyFont="1" applyFill="1" applyBorder="1" applyAlignment="1" applyProtection="1">
      <alignment horizontal="center" vertical="center"/>
      <protection hidden="1"/>
    </xf>
    <xf numFmtId="0" fontId="33" fillId="2" borderId="135" xfId="0" applyFont="1" applyFill="1" applyBorder="1" applyAlignment="1" applyProtection="1">
      <alignment horizontal="center"/>
      <protection hidden="1"/>
    </xf>
    <xf numFmtId="0" fontId="33" fillId="2" borderId="136" xfId="0" applyFont="1" applyFill="1" applyBorder="1" applyAlignment="1" applyProtection="1">
      <alignment horizontal="center"/>
      <protection hidden="1"/>
    </xf>
    <xf numFmtId="0" fontId="33" fillId="2" borderId="137" xfId="0" applyFont="1" applyFill="1" applyBorder="1" applyAlignment="1" applyProtection="1">
      <alignment horizontal="center"/>
      <protection hidden="1"/>
    </xf>
    <xf numFmtId="0" fontId="35" fillId="2" borderId="0" xfId="0" applyFont="1" applyFill="1" applyAlignment="1" applyProtection="1">
      <alignment horizontal="center" wrapText="1"/>
      <protection hidden="1"/>
    </xf>
    <xf numFmtId="0" fontId="36" fillId="2" borderId="0" xfId="0" applyFont="1" applyFill="1" applyAlignment="1" applyProtection="1">
      <alignment horizontal="center"/>
      <protection hidden="1"/>
    </xf>
    <xf numFmtId="0" fontId="35" fillId="2" borderId="0" xfId="0" applyFont="1" applyFill="1" applyAlignment="1" applyProtection="1">
      <alignment horizontal="center" wrapText="1" shrinkToFit="1"/>
      <protection hidden="1"/>
    </xf>
    <xf numFmtId="0" fontId="12" fillId="2" borderId="0" xfId="0" applyFont="1" applyFill="1" applyAlignment="1" applyProtection="1">
      <alignment horizontal="center" wrapText="1" shrinkToFit="1"/>
      <protection hidden="1"/>
    </xf>
    <xf numFmtId="164" fontId="35" fillId="2" borderId="106" xfId="0" applyNumberFormat="1" applyFont="1" applyFill="1" applyBorder="1" applyAlignment="1" applyProtection="1">
      <alignment horizontal="center" wrapText="1"/>
      <protection hidden="1"/>
    </xf>
    <xf numFmtId="0" fontId="32" fillId="2" borderId="106" xfId="0" applyFont="1" applyFill="1" applyBorder="1" applyAlignment="1" applyProtection="1">
      <alignment horizontal="center"/>
      <protection hidden="1"/>
    </xf>
    <xf numFmtId="0" fontId="2" fillId="2" borderId="0" xfId="1" applyFill="1" applyAlignment="1" applyProtection="1">
      <alignment horizontal="center"/>
      <protection locked="0" hidden="1"/>
    </xf>
    <xf numFmtId="0" fontId="31" fillId="2" borderId="0" xfId="1" applyFont="1" applyFill="1" applyAlignment="1" applyProtection="1">
      <alignment horizontal="center" shrinkToFit="1"/>
      <protection locked="0" hidden="1"/>
    </xf>
    <xf numFmtId="0" fontId="30" fillId="2" borderId="98" xfId="0" applyFont="1" applyFill="1" applyBorder="1" applyAlignment="1" applyProtection="1">
      <alignment wrapText="1"/>
      <protection locked="0"/>
    </xf>
    <xf numFmtId="0" fontId="20" fillId="2" borderId="54" xfId="0" applyFont="1" applyFill="1" applyBorder="1" applyAlignment="1" applyProtection="1">
      <alignment horizontal="left" vertical="center" wrapText="1"/>
      <protection hidden="1"/>
    </xf>
    <xf numFmtId="0" fontId="20" fillId="2" borderId="0" xfId="0" applyFont="1" applyFill="1" applyAlignment="1" applyProtection="1">
      <alignment horizontal="left" vertical="center" wrapText="1"/>
      <protection hidden="1"/>
    </xf>
    <xf numFmtId="0" fontId="33" fillId="2" borderId="140" xfId="0" applyFont="1" applyFill="1" applyBorder="1" applyAlignment="1" applyProtection="1">
      <alignment horizontal="center"/>
      <protection hidden="1"/>
    </xf>
    <xf numFmtId="0" fontId="33" fillId="2" borderId="0" xfId="0" applyFont="1" applyFill="1" applyAlignment="1" applyProtection="1">
      <alignment horizontal="left" vertical="center"/>
      <protection hidden="1"/>
    </xf>
    <xf numFmtId="0" fontId="31" fillId="2" borderId="0" xfId="0" applyFont="1" applyFill="1" applyAlignment="1" applyProtection="1">
      <alignment vertical="center"/>
      <protection hidden="1"/>
    </xf>
    <xf numFmtId="0" fontId="30" fillId="2" borderId="0" xfId="0" applyFont="1" applyFill="1" applyAlignment="1" applyProtection="1">
      <alignment wrapText="1"/>
      <protection locked="0"/>
    </xf>
    <xf numFmtId="0" fontId="31" fillId="2" borderId="0" xfId="0" applyFont="1" applyFill="1" applyAlignment="1" applyProtection="1">
      <alignment wrapText="1"/>
      <protection locked="0"/>
    </xf>
    <xf numFmtId="0" fontId="31" fillId="2" borderId="29" xfId="0" applyFont="1" applyFill="1" applyBorder="1" applyAlignment="1" applyProtection="1">
      <alignment wrapText="1"/>
      <protection locked="0"/>
    </xf>
    <xf numFmtId="0" fontId="14" fillId="2" borderId="66" xfId="0" applyFont="1" applyFill="1" applyBorder="1" applyAlignment="1" applyProtection="1">
      <alignment horizontal="center" vertical="center" wrapText="1"/>
      <protection hidden="1"/>
    </xf>
    <xf numFmtId="0" fontId="15" fillId="2" borderId="67" xfId="0" applyFont="1" applyFill="1" applyBorder="1" applyAlignment="1" applyProtection="1">
      <alignment horizontal="center" vertical="center" wrapText="1"/>
      <protection hidden="1"/>
    </xf>
    <xf numFmtId="0" fontId="15" fillId="2" borderId="83" xfId="0" applyFont="1" applyFill="1" applyBorder="1" applyAlignment="1" applyProtection="1">
      <alignment horizontal="center" vertical="center" wrapText="1"/>
      <protection hidden="1"/>
    </xf>
    <xf numFmtId="0" fontId="17" fillId="2" borderId="70" xfId="0" applyFont="1" applyFill="1" applyBorder="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17" fillId="2" borderId="72" xfId="0" applyFont="1" applyFill="1" applyBorder="1" applyAlignment="1" applyProtection="1">
      <alignment horizontal="center" vertical="center"/>
      <protection hidden="1"/>
    </xf>
    <xf numFmtId="0" fontId="13" fillId="2" borderId="41" xfId="0" applyFont="1" applyFill="1" applyBorder="1" applyAlignment="1" applyProtection="1">
      <alignment horizontal="center" shrinkToFit="1"/>
      <protection locked="0" hidden="1"/>
    </xf>
    <xf numFmtId="0" fontId="31" fillId="2" borderId="0" xfId="0" applyFont="1" applyFill="1" applyAlignment="1" applyProtection="1">
      <alignment horizontal="center" wrapText="1"/>
      <protection hidden="1"/>
    </xf>
    <xf numFmtId="0" fontId="33" fillId="2" borderId="70" xfId="0" applyFont="1" applyFill="1" applyBorder="1" applyAlignment="1" applyProtection="1">
      <alignment horizontal="center" wrapText="1"/>
      <protection hidden="1"/>
    </xf>
    <xf numFmtId="0" fontId="34" fillId="2" borderId="0" xfId="0" applyFont="1" applyFill="1" applyAlignment="1" applyProtection="1">
      <alignment horizontal="center"/>
      <protection hidden="1"/>
    </xf>
    <xf numFmtId="0" fontId="30" fillId="2" borderId="0" xfId="0" applyFont="1" applyFill="1" applyAlignment="1" applyProtection="1">
      <alignment horizontal="center"/>
      <protection locked="0" hidden="1"/>
    </xf>
    <xf numFmtId="0" fontId="30" fillId="2" borderId="73" xfId="0" applyFont="1" applyFill="1" applyBorder="1" applyAlignment="1" applyProtection="1">
      <alignment horizontal="center"/>
      <protection locked="0" hidden="1"/>
    </xf>
    <xf numFmtId="0" fontId="2" fillId="2" borderId="119" xfId="1" applyFill="1" applyBorder="1" applyAlignment="1" applyProtection="1">
      <alignment horizontal="center" wrapText="1"/>
      <protection locked="0" hidden="1"/>
    </xf>
    <xf numFmtId="0" fontId="2" fillId="2" borderId="120" xfId="1" applyFill="1" applyBorder="1" applyAlignment="1" applyProtection="1">
      <alignment horizontal="center" wrapText="1"/>
      <protection locked="0" hidden="1"/>
    </xf>
    <xf numFmtId="0" fontId="2" fillId="2" borderId="121" xfId="1" applyFill="1" applyBorder="1" applyAlignment="1" applyProtection="1">
      <alignment horizontal="center" wrapText="1"/>
      <protection locked="0" hidden="1"/>
    </xf>
    <xf numFmtId="0" fontId="2" fillId="2" borderId="115" xfId="1" applyFill="1" applyBorder="1" applyAlignment="1" applyProtection="1">
      <alignment horizontal="center" vertical="center" wrapText="1"/>
      <protection locked="0" hidden="1"/>
    </xf>
    <xf numFmtId="0" fontId="2" fillId="2" borderId="115" xfId="1" applyFill="1" applyBorder="1" applyAlignment="1" applyProtection="1">
      <alignment wrapText="1"/>
      <protection locked="0" hidden="1"/>
    </xf>
    <xf numFmtId="0" fontId="2" fillId="2" borderId="118" xfId="1" applyFill="1" applyBorder="1" applyAlignment="1" applyProtection="1">
      <alignment wrapText="1"/>
      <protection locked="0" hidden="1"/>
    </xf>
    <xf numFmtId="0" fontId="46" fillId="2" borderId="122" xfId="0" applyFont="1" applyFill="1" applyBorder="1" applyAlignment="1" applyProtection="1">
      <alignment horizontal="center" vertical="center"/>
      <protection locked="0" hidden="1"/>
    </xf>
    <xf numFmtId="0" fontId="46" fillId="2" borderId="123" xfId="0" applyFont="1" applyFill="1" applyBorder="1" applyAlignment="1" applyProtection="1">
      <alignment horizontal="center" vertical="center"/>
      <protection locked="0" hidden="1"/>
    </xf>
    <xf numFmtId="0" fontId="26" fillId="2" borderId="123" xfId="0" applyFont="1" applyFill="1" applyBorder="1" applyAlignment="1" applyProtection="1">
      <alignment horizontal="center" vertical="center"/>
      <protection locked="0" hidden="1"/>
    </xf>
    <xf numFmtId="0" fontId="26" fillId="2" borderId="124" xfId="0" applyFont="1" applyFill="1" applyBorder="1" applyAlignment="1" applyProtection="1">
      <alignment horizontal="center" vertical="center"/>
      <protection locked="0" hidden="1"/>
    </xf>
    <xf numFmtId="0" fontId="26" fillId="2" borderId="114" xfId="0" applyFont="1" applyFill="1" applyBorder="1" applyAlignment="1" applyProtection="1">
      <alignment horizontal="center" vertical="center"/>
      <protection locked="0" hidden="1"/>
    </xf>
    <xf numFmtId="0" fontId="26" fillId="2" borderId="115" xfId="0" applyFont="1" applyFill="1" applyBorder="1" applyAlignment="1" applyProtection="1">
      <alignment horizontal="center" vertical="center"/>
      <protection locked="0" hidden="1"/>
    </xf>
    <xf numFmtId="0" fontId="26" fillId="2" borderId="118" xfId="0" applyFont="1" applyFill="1" applyBorder="1" applyAlignment="1" applyProtection="1">
      <alignment horizontal="center" vertical="center"/>
      <protection locked="0" hidden="1"/>
    </xf>
    <xf numFmtId="0" fontId="21" fillId="2" borderId="115" xfId="0" applyFont="1" applyFill="1" applyBorder="1" applyAlignment="1" applyProtection="1">
      <alignment horizontal="center" wrapText="1"/>
      <protection locked="0" hidden="1"/>
    </xf>
    <xf numFmtId="0" fontId="21" fillId="2" borderId="118" xfId="0" applyFont="1" applyFill="1" applyBorder="1" applyAlignment="1" applyProtection="1">
      <alignment horizontal="center" wrapText="1"/>
      <protection locked="0" hidden="1"/>
    </xf>
    <xf numFmtId="0" fontId="13" fillId="2" borderId="115" xfId="0" applyFont="1" applyFill="1" applyBorder="1" applyProtection="1">
      <protection locked="0" hidden="1"/>
    </xf>
    <xf numFmtId="0" fontId="13" fillId="2" borderId="118" xfId="0" applyFont="1" applyFill="1" applyBorder="1" applyProtection="1">
      <protection locked="0" hidden="1"/>
    </xf>
    <xf numFmtId="0" fontId="2" fillId="2" borderId="115" xfId="1" applyFill="1" applyBorder="1" applyAlignment="1" applyProtection="1">
      <protection locked="0" hidden="1"/>
    </xf>
    <xf numFmtId="0" fontId="2" fillId="2" borderId="118" xfId="1" applyFill="1" applyBorder="1" applyAlignment="1" applyProtection="1">
      <protection locked="0" hidden="1"/>
    </xf>
    <xf numFmtId="0" fontId="23" fillId="2" borderId="115" xfId="0" applyFont="1" applyFill="1" applyBorder="1" applyAlignment="1" applyProtection="1">
      <alignment horizontal="center" wrapText="1"/>
      <protection locked="0" hidden="1"/>
    </xf>
    <xf numFmtId="0" fontId="23" fillId="2" borderId="118" xfId="0" applyFont="1" applyFill="1" applyBorder="1" applyAlignment="1" applyProtection="1">
      <alignment horizontal="center" wrapText="1"/>
      <protection locked="0" hidden="1"/>
    </xf>
    <xf numFmtId="0" fontId="21" fillId="2" borderId="54" xfId="0" applyFont="1" applyFill="1" applyBorder="1" applyAlignment="1" applyProtection="1">
      <alignment horizontal="left" vertical="center"/>
      <protection hidden="1"/>
    </xf>
    <xf numFmtId="0" fontId="21" fillId="2" borderId="0" xfId="0" applyFont="1" applyFill="1" applyAlignment="1" applyProtection="1">
      <alignment horizontal="left" vertical="center"/>
      <protection hidden="1"/>
    </xf>
    <xf numFmtId="0" fontId="21" fillId="2" borderId="129" xfId="0" applyFont="1" applyFill="1" applyBorder="1" applyAlignment="1" applyProtection="1">
      <alignment horizontal="center"/>
      <protection hidden="1"/>
    </xf>
    <xf numFmtId="0" fontId="21" fillId="2" borderId="130" xfId="0" applyFont="1" applyFill="1" applyBorder="1" applyAlignment="1" applyProtection="1">
      <alignment horizontal="center"/>
      <protection hidden="1"/>
    </xf>
    <xf numFmtId="0" fontId="21" fillId="2" borderId="131" xfId="0" applyFont="1" applyFill="1" applyBorder="1" applyAlignment="1" applyProtection="1">
      <alignment horizontal="center"/>
      <protection hidden="1"/>
    </xf>
    <xf numFmtId="0" fontId="21" fillId="2" borderId="125" xfId="0" applyFont="1" applyFill="1" applyBorder="1" applyAlignment="1" applyProtection="1">
      <alignment horizontal="center"/>
      <protection hidden="1"/>
    </xf>
    <xf numFmtId="0" fontId="21" fillId="2" borderId="126" xfId="0" applyFont="1" applyFill="1" applyBorder="1" applyAlignment="1" applyProtection="1">
      <alignment horizontal="center"/>
      <protection hidden="1"/>
    </xf>
    <xf numFmtId="2" fontId="24" fillId="2" borderId="116" xfId="0" applyNumberFormat="1" applyFont="1" applyFill="1" applyBorder="1" applyAlignment="1" applyProtection="1">
      <alignment horizontal="center" wrapText="1"/>
      <protection hidden="1"/>
    </xf>
    <xf numFmtId="0" fontId="20" fillId="2" borderId="61" xfId="0" applyFont="1" applyFill="1" applyBorder="1" applyProtection="1">
      <protection hidden="1"/>
    </xf>
    <xf numFmtId="0" fontId="20" fillId="2" borderId="127" xfId="0" applyFont="1" applyFill="1" applyBorder="1" applyProtection="1">
      <protection hidden="1"/>
    </xf>
    <xf numFmtId="164" fontId="23" fillId="2" borderId="116" xfId="0" applyNumberFormat="1" applyFont="1" applyFill="1" applyBorder="1" applyAlignment="1" applyProtection="1">
      <alignment horizontal="center" wrapText="1"/>
      <protection hidden="1"/>
    </xf>
    <xf numFmtId="164" fontId="23" fillId="2" borderId="127" xfId="0" applyNumberFormat="1" applyFont="1" applyFill="1" applyBorder="1" applyAlignment="1" applyProtection="1">
      <alignment horizontal="center" wrapText="1"/>
      <protection hidden="1"/>
    </xf>
    <xf numFmtId="0" fontId="19" fillId="2" borderId="0" xfId="0" applyFont="1" applyFill="1" applyAlignment="1" applyProtection="1">
      <alignment horizontal="center" shrinkToFit="1"/>
      <protection hidden="1"/>
    </xf>
    <xf numFmtId="0" fontId="19" fillId="2" borderId="29" xfId="0" applyFont="1" applyFill="1" applyBorder="1" applyAlignment="1" applyProtection="1">
      <alignment horizontal="center" shrinkToFit="1"/>
      <protection hidden="1"/>
    </xf>
    <xf numFmtId="2" fontId="19" fillId="2" borderId="116" xfId="0" applyNumberFormat="1" applyFont="1" applyFill="1" applyBorder="1" applyAlignment="1" applyProtection="1">
      <alignment horizontal="center"/>
      <protection hidden="1"/>
    </xf>
    <xf numFmtId="2" fontId="19" fillId="2" borderId="127" xfId="0" applyNumberFormat="1" applyFont="1" applyFill="1" applyBorder="1" applyAlignment="1" applyProtection="1">
      <alignment horizontal="center"/>
      <protection hidden="1"/>
    </xf>
    <xf numFmtId="0" fontId="23" fillId="2" borderId="0" xfId="0" applyFont="1" applyFill="1" applyAlignment="1" applyProtection="1">
      <alignment horizontal="center" wrapText="1" shrinkToFit="1"/>
      <protection hidden="1"/>
    </xf>
    <xf numFmtId="0" fontId="20" fillId="2" borderId="0" xfId="0" applyFont="1" applyFill="1" applyAlignment="1" applyProtection="1">
      <alignment horizontal="center" wrapText="1" shrinkToFit="1"/>
      <protection hidden="1"/>
    </xf>
    <xf numFmtId="0" fontId="20" fillId="2" borderId="0" xfId="0" applyFont="1" applyFill="1" applyAlignment="1" applyProtection="1">
      <alignment horizontal="center" wrapText="1"/>
      <protection hidden="1"/>
    </xf>
    <xf numFmtId="0" fontId="20" fillId="2" borderId="0" xfId="0" applyFont="1" applyFill="1" applyAlignment="1" applyProtection="1">
      <alignment horizontal="center"/>
      <protection hidden="1"/>
    </xf>
    <xf numFmtId="0" fontId="21" fillId="2" borderId="38" xfId="0" applyFont="1" applyFill="1" applyBorder="1" applyAlignment="1" applyProtection="1">
      <alignment horizontal="center" wrapText="1"/>
      <protection hidden="1"/>
    </xf>
    <xf numFmtId="0" fontId="21" fillId="2" borderId="0" xfId="0" applyFont="1" applyFill="1" applyAlignment="1" applyProtection="1">
      <alignment horizontal="center" wrapText="1"/>
      <protection hidden="1"/>
    </xf>
    <xf numFmtId="0" fontId="20" fillId="2" borderId="61" xfId="0" applyFont="1" applyFill="1" applyBorder="1" applyAlignment="1" applyProtection="1">
      <alignment horizontal="center" wrapText="1"/>
      <protection hidden="1"/>
    </xf>
    <xf numFmtId="0" fontId="20" fillId="2" borderId="127" xfId="0" applyFont="1" applyFill="1" applyBorder="1" applyAlignment="1" applyProtection="1">
      <alignment horizontal="center" wrapText="1"/>
      <protection hidden="1"/>
    </xf>
    <xf numFmtId="0" fontId="14" fillId="2" borderId="34" xfId="0" applyFont="1" applyFill="1" applyBorder="1" applyAlignment="1" applyProtection="1">
      <alignment horizontal="center" vertical="center" wrapText="1"/>
      <protection hidden="1"/>
    </xf>
    <xf numFmtId="0" fontId="15" fillId="2" borderId="35" xfId="0" applyFont="1" applyFill="1" applyBorder="1" applyAlignment="1" applyProtection="1">
      <alignment horizontal="center" vertical="center" wrapText="1"/>
      <protection hidden="1"/>
    </xf>
    <xf numFmtId="0" fontId="15" fillId="2" borderId="128" xfId="0" applyFont="1" applyFill="1" applyBorder="1" applyAlignment="1" applyProtection="1">
      <alignment horizontal="center" vertical="center" wrapText="1"/>
      <protection hidden="1"/>
    </xf>
    <xf numFmtId="0" fontId="17" fillId="2" borderId="38" xfId="0" applyFont="1" applyFill="1" applyBorder="1" applyAlignment="1" applyProtection="1">
      <alignment horizontal="center" vertical="center"/>
      <protection hidden="1"/>
    </xf>
    <xf numFmtId="0" fontId="17" fillId="2" borderId="40" xfId="0" applyFont="1" applyFill="1" applyBorder="1" applyAlignment="1" applyProtection="1">
      <alignment horizontal="center" vertical="center"/>
      <protection hidden="1"/>
    </xf>
    <xf numFmtId="0" fontId="13" fillId="2" borderId="41" xfId="0" applyFont="1" applyFill="1" applyBorder="1" applyAlignment="1" applyProtection="1">
      <alignment horizontal="center"/>
      <protection locked="0"/>
    </xf>
    <xf numFmtId="0" fontId="23" fillId="2" borderId="0" xfId="0" applyFont="1" applyFill="1" applyAlignment="1" applyProtection="1">
      <alignment horizontal="center" wrapText="1"/>
      <protection hidden="1"/>
    </xf>
    <xf numFmtId="0" fontId="22" fillId="2" borderId="31" xfId="0" applyFont="1" applyFill="1" applyBorder="1" applyAlignment="1" applyProtection="1">
      <alignment horizontal="center" vertical="center" wrapText="1"/>
      <protection hidden="1"/>
    </xf>
    <xf numFmtId="0" fontId="22" fillId="2" borderId="32" xfId="0" applyFont="1" applyFill="1" applyBorder="1" applyAlignment="1" applyProtection="1">
      <alignment horizontal="center" vertical="center" wrapText="1"/>
      <protection hidden="1"/>
    </xf>
    <xf numFmtId="0" fontId="22" fillId="2" borderId="33" xfId="0" applyFont="1" applyFill="1" applyBorder="1" applyAlignment="1" applyProtection="1">
      <alignment horizontal="center" vertical="center" wrapText="1"/>
      <protection hidden="1"/>
    </xf>
    <xf numFmtId="0" fontId="20" fillId="2" borderId="54" xfId="1" applyFont="1" applyFill="1" applyBorder="1" applyAlignment="1" applyProtection="1">
      <alignment horizontal="center" shrinkToFit="1"/>
      <protection locked="0" hidden="1"/>
    </xf>
    <xf numFmtId="0" fontId="20" fillId="2" borderId="0" xfId="1" applyFont="1" applyFill="1" applyBorder="1" applyAlignment="1" applyProtection="1">
      <alignment horizontal="center" shrinkToFit="1"/>
      <protection locked="0" hidden="1"/>
    </xf>
    <xf numFmtId="0" fontId="2" fillId="2" borderId="54" xfId="1" applyFill="1" applyBorder="1" applyAlignment="1" applyProtection="1">
      <alignment horizontal="center"/>
      <protection locked="0" hidden="1"/>
    </xf>
    <xf numFmtId="0" fontId="2" fillId="2" borderId="0" xfId="1" applyFill="1" applyBorder="1" applyAlignment="1" applyProtection="1">
      <alignment horizontal="center"/>
      <protection locked="0" hidden="1"/>
    </xf>
    <xf numFmtId="0" fontId="13" fillId="2" borderId="61" xfId="0" applyFont="1" applyFill="1" applyBorder="1" applyAlignment="1" applyProtection="1">
      <alignment wrapText="1"/>
      <protection locked="0"/>
    </xf>
    <xf numFmtId="0" fontId="13" fillId="2" borderId="126" xfId="0" applyFont="1" applyFill="1" applyBorder="1" applyAlignment="1" applyProtection="1">
      <alignment wrapText="1"/>
      <protection locked="0"/>
    </xf>
    <xf numFmtId="0" fontId="21" fillId="2" borderId="54" xfId="0" applyFont="1" applyFill="1" applyBorder="1" applyAlignment="1" applyProtection="1">
      <alignment horizontal="center"/>
      <protection hidden="1"/>
    </xf>
    <xf numFmtId="0" fontId="21" fillId="2" borderId="0" xfId="0" applyFont="1" applyFill="1" applyAlignment="1" applyProtection="1">
      <alignment horizontal="center"/>
      <protection hidden="1"/>
    </xf>
    <xf numFmtId="0" fontId="24" fillId="2" borderId="116" xfId="0" applyFont="1" applyFill="1" applyBorder="1" applyAlignment="1" applyProtection="1">
      <alignment horizontal="center" wrapText="1"/>
      <protection hidden="1"/>
    </xf>
    <xf numFmtId="0" fontId="22" fillId="2" borderId="32" xfId="0" applyFont="1" applyFill="1" applyBorder="1" applyAlignment="1" applyProtection="1">
      <alignment horizontal="center" vertical="center"/>
      <protection hidden="1"/>
    </xf>
    <xf numFmtId="0" fontId="22" fillId="2" borderId="33" xfId="0" applyFont="1" applyFill="1" applyBorder="1" applyAlignment="1" applyProtection="1">
      <alignment horizontal="center" vertical="center"/>
      <protection hidden="1"/>
    </xf>
    <xf numFmtId="0" fontId="13" fillId="2" borderId="0" xfId="0" applyFont="1" applyFill="1" applyAlignment="1" applyProtection="1">
      <alignment horizontal="center"/>
      <protection locked="0" hidden="1"/>
    </xf>
    <xf numFmtId="0" fontId="13" fillId="2" borderId="41" xfId="0" applyFont="1" applyFill="1" applyBorder="1" applyAlignment="1" applyProtection="1">
      <alignment horizontal="center"/>
      <protection locked="0" hidden="1"/>
    </xf>
    <xf numFmtId="0" fontId="26" fillId="2" borderId="0" xfId="0" applyFont="1" applyFill="1" applyAlignment="1" applyProtection="1">
      <alignment horizontal="center"/>
      <protection hidden="1"/>
    </xf>
    <xf numFmtId="0" fontId="20" fillId="2" borderId="0" xfId="0" applyFont="1" applyFill="1" applyAlignment="1" applyProtection="1">
      <alignment vertical="center"/>
      <protection hidden="1"/>
    </xf>
    <xf numFmtId="0" fontId="20" fillId="2" borderId="0" xfId="1" applyFont="1" applyFill="1" applyAlignment="1" applyProtection="1">
      <alignment horizontal="center" shrinkToFit="1"/>
      <protection locked="0" hidden="1"/>
    </xf>
    <xf numFmtId="0" fontId="13" fillId="2" borderId="0" xfId="0" applyFont="1" applyFill="1" applyAlignment="1" applyProtection="1">
      <alignment wrapText="1"/>
      <protection locked="0"/>
    </xf>
    <xf numFmtId="0" fontId="20" fillId="2" borderId="0" xfId="0" applyFont="1" applyFill="1" applyAlignment="1" applyProtection="1">
      <alignment wrapText="1"/>
      <protection locked="0"/>
    </xf>
    <xf numFmtId="0" fontId="20" fillId="2" borderId="29" xfId="0" applyFont="1" applyFill="1" applyBorder="1" applyAlignment="1" applyProtection="1">
      <alignment wrapText="1"/>
      <protection locked="0"/>
    </xf>
    <xf numFmtId="0" fontId="22" fillId="2" borderId="0" xfId="0" applyFont="1" applyFill="1" applyAlignment="1" applyProtection="1">
      <alignment horizontal="center"/>
      <protection hidden="1"/>
    </xf>
    <xf numFmtId="0" fontId="22" fillId="2" borderId="127" xfId="0" applyFont="1" applyFill="1" applyBorder="1" applyAlignment="1" applyProtection="1">
      <alignment horizontal="center"/>
      <protection hidden="1"/>
    </xf>
    <xf numFmtId="0" fontId="19" fillId="2" borderId="127" xfId="0" applyFont="1" applyFill="1" applyBorder="1" applyAlignment="1" applyProtection="1">
      <alignment horizontal="center"/>
      <protection hidden="1"/>
    </xf>
    <xf numFmtId="0" fontId="20" fillId="2" borderId="29" xfId="0" applyFont="1" applyFill="1" applyBorder="1" applyAlignment="1" applyProtection="1">
      <alignment shrinkToFit="1"/>
      <protection hidden="1"/>
    </xf>
    <xf numFmtId="0" fontId="20" fillId="2" borderId="0" xfId="0" applyFont="1" applyFill="1" applyAlignment="1" applyProtection="1">
      <alignment shrinkToFit="1"/>
      <protection hidden="1"/>
    </xf>
    <xf numFmtId="0" fontId="23" fillId="2" borderId="116" xfId="0" applyFont="1" applyFill="1" applyBorder="1" applyAlignment="1" applyProtection="1">
      <alignment horizontal="center" wrapText="1"/>
      <protection hidden="1"/>
    </xf>
    <xf numFmtId="0" fontId="21" fillId="2" borderId="132" xfId="0" applyFont="1" applyFill="1" applyBorder="1" applyAlignment="1" applyProtection="1">
      <alignment horizontal="center"/>
      <protection hidden="1"/>
    </xf>
    <xf numFmtId="0" fontId="21" fillId="2" borderId="133" xfId="0" applyFont="1" applyFill="1" applyBorder="1" applyAlignment="1" applyProtection="1">
      <alignment horizontal="center"/>
      <protection hidden="1"/>
    </xf>
    <xf numFmtId="0" fontId="21" fillId="2" borderId="134" xfId="0" applyFont="1" applyFill="1" applyBorder="1" applyAlignment="1" applyProtection="1">
      <alignment horizontal="center"/>
      <protection hidden="1"/>
    </xf>
    <xf numFmtId="0" fontId="14" fillId="2" borderId="35" xfId="0" applyFont="1" applyFill="1" applyBorder="1" applyAlignment="1" applyProtection="1">
      <alignment horizontal="center" vertical="center" wrapText="1"/>
      <protection hidden="1"/>
    </xf>
    <xf numFmtId="0" fontId="14" fillId="2" borderId="128" xfId="0" applyFont="1" applyFill="1" applyBorder="1" applyAlignment="1" applyProtection="1">
      <alignment horizontal="center" vertical="center" wrapText="1"/>
      <protection hidden="1"/>
    </xf>
    <xf numFmtId="0" fontId="35" fillId="2" borderId="138" xfId="0" applyFont="1" applyFill="1" applyBorder="1" applyAlignment="1" applyProtection="1">
      <alignment horizontal="center" wrapText="1"/>
      <protection hidden="1"/>
    </xf>
    <xf numFmtId="0" fontId="12" fillId="2" borderId="98" xfId="0" applyFont="1" applyFill="1" applyBorder="1" applyAlignment="1" applyProtection="1">
      <alignment horizontal="center" wrapText="1"/>
      <protection hidden="1"/>
    </xf>
    <xf numFmtId="0" fontId="12" fillId="2" borderId="139" xfId="0" applyFont="1" applyFill="1" applyBorder="1" applyAlignment="1" applyProtection="1">
      <alignment horizontal="center" wrapText="1"/>
      <protection hidden="1"/>
    </xf>
    <xf numFmtId="2" fontId="29" fillId="2" borderId="138" xfId="0" applyNumberFormat="1" applyFont="1" applyFill="1" applyBorder="1" applyAlignment="1" applyProtection="1">
      <alignment horizontal="center"/>
      <protection hidden="1"/>
    </xf>
    <xf numFmtId="0" fontId="29" fillId="2" borderId="139" xfId="0" applyFont="1" applyFill="1" applyBorder="1" applyAlignment="1" applyProtection="1">
      <alignment horizontal="center"/>
      <protection hidden="1"/>
    </xf>
    <xf numFmtId="164" fontId="35" fillId="2" borderId="138" xfId="0" applyNumberFormat="1" applyFont="1" applyFill="1" applyBorder="1" applyAlignment="1" applyProtection="1">
      <alignment horizontal="center" wrapText="1"/>
      <protection hidden="1"/>
    </xf>
    <xf numFmtId="0" fontId="32" fillId="2" borderId="139" xfId="0" applyFont="1" applyFill="1" applyBorder="1" applyAlignment="1" applyProtection="1">
      <alignment horizontal="center"/>
      <protection hidden="1"/>
    </xf>
    <xf numFmtId="0" fontId="12" fillId="2" borderId="29" xfId="0" applyFont="1" applyFill="1" applyBorder="1" applyAlignment="1" applyProtection="1">
      <alignment shrinkToFit="1"/>
      <protection hidden="1"/>
    </xf>
    <xf numFmtId="164" fontId="23" fillId="2" borderId="138" xfId="0" applyNumberFormat="1" applyFont="1" applyFill="1" applyBorder="1" applyAlignment="1" applyProtection="1">
      <alignment horizontal="center" wrapText="1"/>
      <protection hidden="1"/>
    </xf>
    <xf numFmtId="0" fontId="22" fillId="2" borderId="139" xfId="0" applyFont="1" applyFill="1" applyBorder="1" applyAlignment="1" applyProtection="1">
      <alignment horizontal="center"/>
      <protection hidden="1"/>
    </xf>
    <xf numFmtId="0" fontId="20" fillId="2" borderId="98" xfId="0" applyFont="1" applyFill="1" applyBorder="1" applyAlignment="1" applyProtection="1">
      <alignment horizontal="center" wrapText="1"/>
      <protection hidden="1"/>
    </xf>
    <xf numFmtId="0" fontId="20" fillId="2" borderId="139" xfId="0" applyFont="1" applyFill="1" applyBorder="1" applyAlignment="1" applyProtection="1">
      <alignment horizontal="center" wrapText="1"/>
      <protection hidden="1"/>
    </xf>
    <xf numFmtId="0" fontId="21" fillId="2" borderId="140" xfId="0" applyFont="1" applyFill="1" applyBorder="1" applyAlignment="1" applyProtection="1">
      <alignment horizontal="center"/>
      <protection hidden="1"/>
    </xf>
    <xf numFmtId="0" fontId="13" fillId="2" borderId="98" xfId="0" applyFont="1" applyFill="1" applyBorder="1" applyAlignment="1" applyProtection="1">
      <alignment wrapText="1"/>
      <protection locked="0"/>
    </xf>
    <xf numFmtId="2" fontId="19" fillId="2" borderId="138" xfId="0" applyNumberFormat="1" applyFont="1" applyFill="1" applyBorder="1" applyAlignment="1" applyProtection="1">
      <alignment horizontal="center"/>
      <protection hidden="1"/>
    </xf>
    <xf numFmtId="0" fontId="19" fillId="2" borderId="139" xfId="0" applyFont="1" applyFill="1" applyBorder="1" applyAlignment="1" applyProtection="1">
      <alignment horizontal="center"/>
      <protection hidden="1"/>
    </xf>
    <xf numFmtId="0" fontId="23" fillId="2" borderId="138" xfId="0" applyFont="1" applyFill="1" applyBorder="1" applyAlignment="1" applyProtection="1">
      <alignment horizontal="center" wrapText="1"/>
      <protection hidden="1"/>
    </xf>
    <xf numFmtId="1" fontId="13" fillId="2" borderId="73" xfId="0" applyNumberFormat="1" applyFont="1" applyFill="1" applyBorder="1" applyAlignment="1" applyProtection="1">
      <alignment horizontal="center"/>
      <protection locked="0" hidden="1"/>
    </xf>
    <xf numFmtId="0" fontId="21" fillId="2" borderId="70" xfId="0" applyFont="1" applyFill="1" applyBorder="1" applyAlignment="1" applyProtection="1">
      <alignment horizontal="center" wrapText="1"/>
      <protection hidden="1"/>
    </xf>
    <xf numFmtId="0" fontId="22" fillId="2" borderId="63" xfId="0" applyFont="1" applyFill="1" applyBorder="1" applyAlignment="1" applyProtection="1">
      <alignment horizontal="center" vertical="center" wrapText="1"/>
      <protection hidden="1"/>
    </xf>
    <xf numFmtId="0" fontId="22" fillId="2" borderId="64" xfId="0" applyFont="1" applyFill="1" applyBorder="1" applyAlignment="1" applyProtection="1">
      <alignment horizontal="center" vertical="center"/>
      <protection hidden="1"/>
    </xf>
    <xf numFmtId="0" fontId="22" fillId="2" borderId="65" xfId="0" applyFont="1" applyFill="1" applyBorder="1" applyAlignment="1" applyProtection="1">
      <alignment horizontal="center" vertical="center"/>
      <protection hidden="1"/>
    </xf>
    <xf numFmtId="0" fontId="21" fillId="2" borderId="141" xfId="0" applyFont="1" applyFill="1" applyBorder="1" applyAlignment="1" applyProtection="1">
      <alignment horizontal="center"/>
      <protection hidden="1"/>
    </xf>
    <xf numFmtId="0" fontId="21" fillId="2" borderId="142" xfId="0" applyFont="1" applyFill="1" applyBorder="1" applyAlignment="1" applyProtection="1">
      <alignment horizontal="center"/>
      <protection hidden="1"/>
    </xf>
    <xf numFmtId="0" fontId="21" fillId="2" borderId="136" xfId="0" applyFont="1" applyFill="1" applyBorder="1" applyAlignment="1" applyProtection="1">
      <alignment horizontal="center"/>
      <protection hidden="1"/>
    </xf>
    <xf numFmtId="0" fontId="21" fillId="2" borderId="137" xfId="0" applyFont="1" applyFill="1" applyBorder="1" applyAlignment="1" applyProtection="1">
      <alignment horizontal="center"/>
      <protection hidden="1"/>
    </xf>
    <xf numFmtId="0" fontId="49" fillId="2" borderId="0" xfId="0" applyFont="1" applyFill="1" applyAlignment="1">
      <alignment horizontal="center" vertical="center"/>
    </xf>
    <xf numFmtId="0" fontId="2" fillId="2" borderId="0" xfId="1" applyFill="1" applyAlignment="1" applyProtection="1">
      <alignment horizontal="center"/>
    </xf>
    <xf numFmtId="0" fontId="51" fillId="2" borderId="0" xfId="1" applyFont="1" applyFill="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uemp.uccs.edu/payroll-calendar" TargetMode="External"/><Relationship Id="rId2" Type="http://schemas.openxmlformats.org/officeDocument/2006/relationships/hyperlink" Target="https://www.cu.edu/docs/2021-payroll-calendars" TargetMode="External"/><Relationship Id="rId1" Type="http://schemas.openxmlformats.org/officeDocument/2006/relationships/hyperlink" Target="http://www.cusys.edu/pbs/calendar/calendar.html" TargetMode="External"/><Relationship Id="rId5" Type="http://schemas.openxmlformats.org/officeDocument/2006/relationships/printerSettings" Target="../printerSettings/printerSettings1.bin"/><Relationship Id="rId4" Type="http://schemas.openxmlformats.org/officeDocument/2006/relationships/hyperlink" Target="https://stuemp.uccs.edu/form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tuemp@uccs.edu?subject=Question%20originating%20from%20Timesheet%20-%20Spring%202003" TargetMode="External"/><Relationship Id="rId2" Type="http://schemas.openxmlformats.org/officeDocument/2006/relationships/hyperlink" Target="http://www.uccs.edu/~stuemp/formstuemp.htm" TargetMode="External"/><Relationship Id="rId1" Type="http://schemas.openxmlformats.org/officeDocument/2006/relationships/hyperlink" Target="https://stuemp.uccs.edu/form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uccs.edu/stuemp/forms.html" TargetMode="External"/><Relationship Id="rId2" Type="http://schemas.openxmlformats.org/officeDocument/2006/relationships/hyperlink" Target="mailto:stuemp@uccs.edu?subject=Question%20originating%20from%20Timesheet%20-%20Spring%202003" TargetMode="External"/><Relationship Id="rId1" Type="http://schemas.openxmlformats.org/officeDocument/2006/relationships/hyperlink" Target="http://www.uccs.edu/~stuemp/formstuemp.ht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mailto:stuemp@uccs.edu?subject=Question%20originating%20from%20Timesheet%20-%20Spring%202003" TargetMode="External"/><Relationship Id="rId1" Type="http://schemas.openxmlformats.org/officeDocument/2006/relationships/hyperlink" Target="http://www.uccs.edu/~stuemp/formstuemp.ht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mailto:stuemp@uccs.edu?subject=Question%20originating%20from%20Timesheet%20-%20Spring%202003" TargetMode="External"/><Relationship Id="rId1" Type="http://schemas.openxmlformats.org/officeDocument/2006/relationships/hyperlink" Target="http://www.uccs.edu/~stuemp/formstuemp.htm"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stuemp.uccs.edu/payroll-calendar" TargetMode="External"/><Relationship Id="rId1" Type="http://schemas.openxmlformats.org/officeDocument/2006/relationships/hyperlink" Target="https://stuemp.uccs.edu/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pageSetUpPr fitToPage="1"/>
  </sheetPr>
  <dimension ref="A1:G32"/>
  <sheetViews>
    <sheetView workbookViewId="0">
      <selection activeCell="K6" sqref="K6"/>
    </sheetView>
  </sheetViews>
  <sheetFormatPr defaultColWidth="9.1796875" defaultRowHeight="19.5" x14ac:dyDescent="0.5"/>
  <cols>
    <col min="1" max="1" width="38.81640625" style="25" bestFit="1" customWidth="1"/>
    <col min="2" max="2" width="40.81640625" style="25" customWidth="1"/>
    <col min="3" max="3" width="47.54296875" style="25" customWidth="1"/>
    <col min="4" max="4" width="9.1796875" style="2"/>
    <col min="5" max="6" width="14.1796875" style="2" customWidth="1"/>
    <col min="7" max="7" width="15.54296875" style="2" customWidth="1"/>
    <col min="8" max="16384" width="9.1796875" style="2"/>
  </cols>
  <sheetData>
    <row r="1" spans="1:7" s="1" customFormat="1" ht="34" thickTop="1" x14ac:dyDescent="0.85">
      <c r="A1" s="360" t="s">
        <v>311</v>
      </c>
      <c r="B1" s="361"/>
      <c r="C1" s="361"/>
      <c r="D1" s="362"/>
      <c r="E1" s="362"/>
      <c r="F1" s="362"/>
      <c r="G1" s="363"/>
    </row>
    <row r="2" spans="1:7" x14ac:dyDescent="0.5">
      <c r="A2" s="364"/>
      <c r="B2" s="365"/>
      <c r="C2" s="365"/>
      <c r="D2" s="365"/>
      <c r="E2" s="365"/>
      <c r="F2" s="365"/>
      <c r="G2" s="366"/>
    </row>
    <row r="3" spans="1:7" s="9" customFormat="1" ht="40" x14ac:dyDescent="0.7">
      <c r="A3" s="3" t="s">
        <v>97</v>
      </c>
      <c r="B3" s="4" t="s">
        <v>105</v>
      </c>
      <c r="C3" s="4" t="s">
        <v>98</v>
      </c>
      <c r="D3" s="5"/>
      <c r="E3" s="6" t="s">
        <v>109</v>
      </c>
      <c r="F3" s="7" t="s">
        <v>333</v>
      </c>
      <c r="G3" s="8"/>
    </row>
    <row r="4" spans="1:7" x14ac:dyDescent="0.5">
      <c r="A4" s="10"/>
      <c r="B4" s="11"/>
      <c r="C4" s="11"/>
      <c r="D4" s="12"/>
      <c r="E4" s="373" t="s">
        <v>10</v>
      </c>
      <c r="F4" s="373"/>
      <c r="G4" s="374"/>
    </row>
    <row r="5" spans="1:7" s="16" customFormat="1" ht="17.5" x14ac:dyDescent="0.45">
      <c r="A5" s="13" t="s">
        <v>312</v>
      </c>
      <c r="B5" s="14" t="s">
        <v>319</v>
      </c>
      <c r="C5" s="14" t="s">
        <v>326</v>
      </c>
      <c r="D5" s="15"/>
      <c r="E5" s="357" t="s">
        <v>81</v>
      </c>
      <c r="F5" s="358"/>
      <c r="G5" s="359"/>
    </row>
    <row r="6" spans="1:7" s="16" customFormat="1" ht="17.5" x14ac:dyDescent="0.45">
      <c r="A6" s="13"/>
      <c r="B6" s="14"/>
      <c r="C6" s="14"/>
      <c r="D6" s="15"/>
      <c r="E6" s="358"/>
      <c r="F6" s="358"/>
      <c r="G6" s="359"/>
    </row>
    <row r="7" spans="1:7" s="16" customFormat="1" ht="17.5" x14ac:dyDescent="0.45">
      <c r="A7" s="17" t="s">
        <v>313</v>
      </c>
      <c r="B7" s="14" t="s">
        <v>320</v>
      </c>
      <c r="C7" s="14" t="s">
        <v>327</v>
      </c>
      <c r="D7" s="15"/>
      <c r="E7" s="358"/>
      <c r="F7" s="358"/>
      <c r="G7" s="359"/>
    </row>
    <row r="8" spans="1:7" s="16" customFormat="1" ht="17.5" x14ac:dyDescent="0.45">
      <c r="A8" s="13"/>
      <c r="B8" s="14"/>
      <c r="C8" s="14"/>
      <c r="D8" s="15"/>
      <c r="E8" s="358"/>
      <c r="F8" s="358"/>
      <c r="G8" s="359"/>
    </row>
    <row r="9" spans="1:7" s="16" customFormat="1" ht="18.75" customHeight="1" x14ac:dyDescent="0.45">
      <c r="A9" s="13" t="s">
        <v>314</v>
      </c>
      <c r="B9" s="14" t="s">
        <v>321</v>
      </c>
      <c r="C9" s="14" t="s">
        <v>328</v>
      </c>
      <c r="D9" s="15"/>
      <c r="E9" s="358"/>
      <c r="F9" s="358"/>
      <c r="G9" s="359"/>
    </row>
    <row r="10" spans="1:7" s="16" customFormat="1" ht="17.5" x14ac:dyDescent="0.45">
      <c r="A10" s="13"/>
      <c r="B10" s="14"/>
      <c r="C10" s="14"/>
      <c r="D10" s="15"/>
      <c r="E10" s="358"/>
      <c r="F10" s="358"/>
      <c r="G10" s="359"/>
    </row>
    <row r="11" spans="1:7" s="16" customFormat="1" ht="17.5" x14ac:dyDescent="0.45">
      <c r="A11" s="13" t="s">
        <v>315</v>
      </c>
      <c r="B11" s="14" t="s">
        <v>322</v>
      </c>
      <c r="C11" s="14" t="s">
        <v>329</v>
      </c>
      <c r="D11" s="15"/>
      <c r="E11" s="358"/>
      <c r="F11" s="358"/>
      <c r="G11" s="359"/>
    </row>
    <row r="12" spans="1:7" s="16" customFormat="1" ht="17.5" x14ac:dyDescent="0.45">
      <c r="A12" s="13"/>
      <c r="B12" s="14"/>
      <c r="C12" s="14"/>
      <c r="D12" s="15"/>
      <c r="E12" s="358"/>
      <c r="F12" s="358"/>
      <c r="G12" s="359"/>
    </row>
    <row r="13" spans="1:7" s="16" customFormat="1" ht="17.5" x14ac:dyDescent="0.45">
      <c r="A13" s="13" t="s">
        <v>316</v>
      </c>
      <c r="B13" s="14" t="s">
        <v>323</v>
      </c>
      <c r="C13" s="14" t="s">
        <v>330</v>
      </c>
      <c r="D13" s="15"/>
      <c r="E13" s="18"/>
      <c r="F13" s="18"/>
      <c r="G13" s="19"/>
    </row>
    <row r="14" spans="1:7" s="16" customFormat="1" ht="17.5" x14ac:dyDescent="0.45">
      <c r="A14" s="13"/>
      <c r="B14" s="14"/>
      <c r="C14" s="14"/>
      <c r="D14" s="15"/>
      <c r="E14" s="367" t="s">
        <v>11</v>
      </c>
      <c r="F14" s="367"/>
      <c r="G14" s="368"/>
    </row>
    <row r="15" spans="1:7" s="16" customFormat="1" ht="17.5" x14ac:dyDescent="0.45">
      <c r="A15" s="13" t="s">
        <v>317</v>
      </c>
      <c r="B15" s="14" t="s">
        <v>324</v>
      </c>
      <c r="C15" s="14" t="s">
        <v>331</v>
      </c>
      <c r="D15" s="15"/>
      <c r="E15" s="369"/>
      <c r="F15" s="369"/>
      <c r="G15" s="370"/>
    </row>
    <row r="16" spans="1:7" s="16" customFormat="1" ht="17.5" x14ac:dyDescent="0.45">
      <c r="A16" s="13"/>
      <c r="B16" s="14"/>
      <c r="C16" s="14"/>
      <c r="D16" s="15"/>
      <c r="E16" s="357" t="s">
        <v>102</v>
      </c>
      <c r="F16" s="371"/>
      <c r="G16" s="372"/>
    </row>
    <row r="17" spans="1:7" s="16" customFormat="1" ht="17.5" x14ac:dyDescent="0.45">
      <c r="A17" s="13" t="s">
        <v>318</v>
      </c>
      <c r="B17" s="14" t="s">
        <v>325</v>
      </c>
      <c r="C17" s="14" t="s">
        <v>332</v>
      </c>
      <c r="D17" s="15"/>
      <c r="E17" s="371"/>
      <c r="F17" s="371"/>
      <c r="G17" s="372"/>
    </row>
    <row r="18" spans="1:7" s="16" customFormat="1" ht="17.5" x14ac:dyDescent="0.45">
      <c r="A18" s="13"/>
      <c r="B18" s="14"/>
      <c r="C18" s="14"/>
      <c r="D18" s="15"/>
      <c r="E18" s="371"/>
      <c r="F18" s="371"/>
      <c r="G18" s="372"/>
    </row>
    <row r="19" spans="1:7" s="16" customFormat="1" ht="17.5" x14ac:dyDescent="0.45">
      <c r="A19" s="13"/>
      <c r="B19" s="14"/>
      <c r="C19" s="14"/>
      <c r="D19" s="15"/>
      <c r="E19" s="371"/>
      <c r="F19" s="371"/>
      <c r="G19" s="372"/>
    </row>
    <row r="20" spans="1:7" s="16" customFormat="1" ht="17.5" x14ac:dyDescent="0.45">
      <c r="A20" s="13"/>
      <c r="B20" s="14"/>
      <c r="C20" s="14"/>
      <c r="D20" s="15"/>
      <c r="E20" s="371"/>
      <c r="F20" s="371"/>
      <c r="G20" s="372"/>
    </row>
    <row r="21" spans="1:7" s="16" customFormat="1" ht="17.5" x14ac:dyDescent="0.45">
      <c r="A21" s="13"/>
      <c r="B21" s="14"/>
      <c r="C21" s="14"/>
      <c r="D21" s="15"/>
      <c r="E21" s="371"/>
      <c r="F21" s="371"/>
      <c r="G21" s="372"/>
    </row>
    <row r="22" spans="1:7" s="16" customFormat="1" ht="17.5" x14ac:dyDescent="0.45">
      <c r="A22" s="13"/>
      <c r="B22" s="14"/>
      <c r="C22" s="14"/>
      <c r="D22" s="15"/>
      <c r="E22" s="371"/>
      <c r="F22" s="371"/>
      <c r="G22" s="372"/>
    </row>
    <row r="23" spans="1:7" s="16" customFormat="1" ht="17.5" x14ac:dyDescent="0.45">
      <c r="A23" s="13"/>
      <c r="B23" s="14"/>
      <c r="C23" s="14"/>
      <c r="D23" s="15"/>
      <c r="E23" s="371"/>
      <c r="F23" s="371"/>
      <c r="G23" s="372"/>
    </row>
    <row r="24" spans="1:7" s="16" customFormat="1" ht="17.5" x14ac:dyDescent="0.45">
      <c r="A24" s="13"/>
      <c r="B24" s="20"/>
      <c r="C24" s="20"/>
      <c r="D24" s="15"/>
      <c r="E24" s="371"/>
      <c r="F24" s="371"/>
      <c r="G24" s="372"/>
    </row>
    <row r="25" spans="1:7" s="16" customFormat="1" x14ac:dyDescent="0.5">
      <c r="A25" s="21"/>
      <c r="B25" s="21"/>
      <c r="C25" s="21"/>
      <c r="D25" s="22"/>
      <c r="E25" s="22"/>
      <c r="F25" s="22"/>
      <c r="G25" s="22"/>
    </row>
    <row r="26" spans="1:7" ht="20" thickBot="1" x14ac:dyDescent="0.55000000000000004">
      <c r="A26" s="354" t="s">
        <v>103</v>
      </c>
      <c r="B26" s="355"/>
      <c r="C26" s="355"/>
      <c r="D26" s="355"/>
      <c r="E26" s="355"/>
      <c r="F26" s="355"/>
      <c r="G26" s="356"/>
    </row>
    <row r="27" spans="1:7" ht="20" thickTop="1" x14ac:dyDescent="0.5">
      <c r="A27" s="21"/>
      <c r="B27" s="21"/>
      <c r="C27" s="21"/>
      <c r="D27" s="22"/>
      <c r="E27" s="22"/>
      <c r="F27" s="22"/>
      <c r="G27" s="22"/>
    </row>
    <row r="28" spans="1:7" s="23" customFormat="1" ht="75" customHeight="1" x14ac:dyDescent="0.25"/>
    <row r="30" spans="1:7" s="23" customFormat="1" ht="75" customHeight="1" x14ac:dyDescent="0.25"/>
    <row r="32" spans="1:7" s="24" customFormat="1" ht="29.25" customHeight="1" x14ac:dyDescent="0.45"/>
  </sheetData>
  <sheetProtection algorithmName="SHA-512" hashValue="UF9/9hzkiQVQ+2+qxRKTxi0jcNf2ovkuRQ24wdbvQ9V0E49XtRJPP3di4VNI5S7QqPU3j3vsDWy/omWEnCPHdA==" saltValue="bZWIfpQpMsxAn5gYFi1W2w==" spinCount="100000" sheet="1" objects="1" scenarios="1" selectLockedCells="1" selectUnlockedCells="1"/>
  <mergeCells count="6">
    <mergeCell ref="A26:G26"/>
    <mergeCell ref="E5:G12"/>
    <mergeCell ref="A1:G2"/>
    <mergeCell ref="E14:G15"/>
    <mergeCell ref="E16:G24"/>
    <mergeCell ref="E4:G4"/>
  </mergeCells>
  <phoneticPr fontId="1" type="noConversion"/>
  <hyperlinks>
    <hyperlink ref="E5" r:id="rId1" display="http://www.cusys.edu/pbs/calendar/calendar.html" xr:uid="{00000000-0004-0000-0000-000000000000}"/>
    <hyperlink ref="E5:G12" r:id="rId2" display="Note: If any of the above due dates are changed due to holidays, they will be reflected on the PBS Master Calendar at: www.cusys.edu/pbs/calendar/calendar.html" xr:uid="{00000000-0004-0000-0000-000001000000}"/>
    <hyperlink ref="E16:G24" r:id="rId3" display="See the Student Employment Website for the full calendar and TRR due dates:  http://www.uccs.edu/~stuemp/calendar.html" xr:uid="{00000000-0004-0000-0000-000002000000}"/>
    <hyperlink ref="A26:G26" r:id="rId4" display="For the most up to date forms see:  http://www.uccs.edu/stuemp/forms.html" xr:uid="{00000000-0004-0000-0000-000003000000}"/>
  </hyperlinks>
  <printOptions horizontalCentered="1" verticalCentered="1"/>
  <pageMargins left="0.5" right="0.5" top="0.5" bottom="0.5" header="0.5" footer="0.5"/>
  <pageSetup scale="72" orientation="landscape" blackAndWhite="1" r:id="rId5"/>
  <headerFooter alignWithMargins="0">
    <oddFooter>&amp;C&amp;Z&amp;F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pageSetUpPr fitToPage="1"/>
  </sheetPr>
  <dimension ref="A1:R319"/>
  <sheetViews>
    <sheetView tabSelected="1" workbookViewId="0">
      <selection activeCell="A17" sqref="A17"/>
    </sheetView>
  </sheetViews>
  <sheetFormatPr defaultColWidth="9.1796875" defaultRowHeight="15" x14ac:dyDescent="0.3"/>
  <cols>
    <col min="1" max="1" width="25.81640625" style="114" customWidth="1"/>
    <col min="2" max="2" width="25.453125" style="114" customWidth="1"/>
    <col min="3" max="3" width="13" style="114" customWidth="1"/>
    <col min="4" max="4" width="12.54296875" style="114" hidden="1" customWidth="1"/>
    <col min="5" max="6" width="9.1796875" style="114" hidden="1" customWidth="1"/>
    <col min="7" max="7" width="12.26953125" style="114" customWidth="1"/>
    <col min="8" max="9" width="9.1796875" style="114" hidden="1" customWidth="1"/>
    <col min="10" max="10" width="10.1796875" style="114" customWidth="1"/>
    <col min="11" max="11" width="15.453125" style="114" customWidth="1"/>
    <col min="12" max="12" width="12.7265625" style="114" bestFit="1" customWidth="1"/>
    <col min="13" max="16384" width="9.1796875" style="114"/>
  </cols>
  <sheetData>
    <row r="1" spans="1:15" s="129" customFormat="1" ht="44.25" customHeight="1" thickTop="1" x14ac:dyDescent="0.65">
      <c r="A1" s="399" t="s">
        <v>0</v>
      </c>
      <c r="B1" s="400"/>
      <c r="C1" s="400"/>
      <c r="D1" s="400"/>
      <c r="E1" s="400"/>
      <c r="F1" s="400"/>
      <c r="G1" s="400"/>
      <c r="H1" s="400"/>
      <c r="I1" s="400"/>
      <c r="J1" s="400"/>
      <c r="K1" s="400"/>
      <c r="L1" s="401"/>
      <c r="M1" s="297"/>
      <c r="N1" s="297"/>
    </row>
    <row r="2" spans="1:15" s="130" customFormat="1" ht="33" customHeight="1" x14ac:dyDescent="0.6">
      <c r="A2" s="402" t="s">
        <v>1</v>
      </c>
      <c r="B2" s="346"/>
      <c r="C2" s="346"/>
      <c r="D2" s="346"/>
      <c r="E2" s="346"/>
      <c r="F2" s="346"/>
      <c r="G2" s="346"/>
      <c r="H2" s="346"/>
      <c r="I2" s="346"/>
      <c r="J2" s="346"/>
      <c r="K2" s="346"/>
      <c r="L2" s="403"/>
    </row>
    <row r="3" spans="1:15" ht="33.75" customHeight="1" thickBot="1" x14ac:dyDescent="0.45">
      <c r="A3" s="244"/>
      <c r="B3" s="245" t="s">
        <v>108</v>
      </c>
      <c r="C3" s="246" t="str">
        <f>Dec_26___Jan_08</f>
        <v>24 May - 06 June</v>
      </c>
      <c r="D3" s="246"/>
      <c r="E3" s="246"/>
      <c r="F3" s="246"/>
      <c r="G3" s="246"/>
      <c r="H3" s="246"/>
      <c r="I3" s="246"/>
      <c r="J3" s="246"/>
      <c r="K3" s="246"/>
      <c r="L3" s="247"/>
      <c r="M3" s="147"/>
    </row>
    <row r="4" spans="1:15" ht="40.5" customHeight="1" thickTop="1" thickBot="1" x14ac:dyDescent="0.55000000000000004">
      <c r="A4" s="248" t="s">
        <v>2</v>
      </c>
      <c r="B4" s="298"/>
      <c r="C4" s="250" t="s">
        <v>4</v>
      </c>
      <c r="D4" s="251"/>
      <c r="E4" s="251"/>
      <c r="F4" s="251"/>
      <c r="G4" s="252"/>
      <c r="H4" s="251"/>
      <c r="I4" s="251"/>
      <c r="J4" s="251"/>
      <c r="K4" s="250" t="s">
        <v>3</v>
      </c>
      <c r="L4" s="253" t="s">
        <v>309</v>
      </c>
    </row>
    <row r="5" spans="1:15" x14ac:dyDescent="0.3">
      <c r="A5" s="254"/>
      <c r="B5" s="255"/>
      <c r="L5" s="256"/>
    </row>
    <row r="6" spans="1:15" ht="15.5" thickBot="1" x14ac:dyDescent="0.35">
      <c r="A6" s="254" t="s">
        <v>84</v>
      </c>
      <c r="B6" s="299"/>
      <c r="C6" s="300" t="s">
        <v>85</v>
      </c>
      <c r="G6" s="145" t="s">
        <v>84</v>
      </c>
      <c r="H6" s="145"/>
      <c r="I6" s="145"/>
      <c r="J6" s="404"/>
      <c r="K6" s="404"/>
      <c r="L6" s="291" t="s">
        <v>85</v>
      </c>
    </row>
    <row r="7" spans="1:15" x14ac:dyDescent="0.3">
      <c r="A7" s="254"/>
      <c r="L7" s="256"/>
    </row>
    <row r="8" spans="1:15" ht="15.5" thickBot="1" x14ac:dyDescent="0.35">
      <c r="A8" s="254" t="s">
        <v>84</v>
      </c>
      <c r="B8" s="299"/>
      <c r="C8" s="300" t="s">
        <v>85</v>
      </c>
      <c r="G8" s="145" t="s">
        <v>84</v>
      </c>
      <c r="H8" s="145"/>
      <c r="I8" s="145"/>
      <c r="J8" s="404"/>
      <c r="K8" s="404"/>
      <c r="L8" s="291" t="s">
        <v>85</v>
      </c>
    </row>
    <row r="9" spans="1:15" ht="27.75" customHeight="1" thickBot="1" x14ac:dyDescent="0.35">
      <c r="A9" s="254" t="s">
        <v>5</v>
      </c>
      <c r="B9" s="348"/>
      <c r="C9" s="348"/>
      <c r="D9" s="147"/>
      <c r="E9" s="147"/>
      <c r="F9" s="147"/>
      <c r="G9" s="147"/>
      <c r="H9" s="147"/>
      <c r="I9" s="147"/>
      <c r="J9" s="147"/>
      <c r="K9" s="148" t="s">
        <v>6</v>
      </c>
      <c r="L9" s="259" t="str">
        <f>'Summer 2026 Pay Schedule '!F3</f>
        <v>Summer 2026</v>
      </c>
      <c r="O9" s="147"/>
    </row>
    <row r="10" spans="1:15" ht="32.25" customHeight="1" thickBot="1" x14ac:dyDescent="0.35">
      <c r="A10" s="254" t="s">
        <v>7</v>
      </c>
      <c r="B10" s="292"/>
      <c r="C10" s="148" t="s">
        <v>8</v>
      </c>
      <c r="D10" s="147"/>
      <c r="E10" s="147"/>
      <c r="F10" s="147"/>
      <c r="G10" s="260"/>
      <c r="H10" s="147"/>
      <c r="I10" s="147"/>
      <c r="J10" s="393" t="s">
        <v>21</v>
      </c>
      <c r="K10" s="394"/>
      <c r="L10" s="262">
        <f>IF(G10&lt;1,0,B10/G10)</f>
        <v>0</v>
      </c>
    </row>
    <row r="11" spans="1:15" ht="39" customHeight="1" thickBot="1" x14ac:dyDescent="0.35">
      <c r="A11" s="395" t="s">
        <v>9</v>
      </c>
      <c r="B11" s="396"/>
      <c r="C11" s="396"/>
      <c r="D11" s="153"/>
      <c r="E11" s="153"/>
      <c r="F11" s="153"/>
      <c r="G11" s="263">
        <f>L10/20</f>
        <v>0</v>
      </c>
      <c r="H11" s="147"/>
      <c r="I11" s="147"/>
      <c r="J11" s="147"/>
      <c r="K11" s="147"/>
      <c r="L11" s="264"/>
    </row>
    <row r="12" spans="1:15" ht="18" thickBot="1" x14ac:dyDescent="0.35">
      <c r="A12" s="406"/>
      <c r="B12" s="407"/>
      <c r="C12" s="407"/>
      <c r="D12" s="407"/>
      <c r="E12" s="407"/>
      <c r="F12" s="407"/>
      <c r="G12" s="407"/>
      <c r="H12" s="407"/>
      <c r="I12" s="407"/>
      <c r="J12" s="407"/>
      <c r="K12" s="407"/>
      <c r="L12" s="408"/>
    </row>
    <row r="13" spans="1:15" ht="65.25" customHeight="1" thickTop="1" x14ac:dyDescent="0.3">
      <c r="A13" s="265" t="s">
        <v>12</v>
      </c>
      <c r="B13" s="266" t="s">
        <v>75</v>
      </c>
      <c r="C13" s="267" t="s">
        <v>17</v>
      </c>
      <c r="D13" s="268" t="s">
        <v>14</v>
      </c>
      <c r="E13" s="269" t="s">
        <v>76</v>
      </c>
      <c r="F13" s="270"/>
      <c r="G13" s="271" t="s">
        <v>15</v>
      </c>
      <c r="H13" s="268" t="s">
        <v>76</v>
      </c>
      <c r="I13" s="270"/>
      <c r="J13" s="272" t="s">
        <v>14</v>
      </c>
      <c r="K13" s="266" t="s">
        <v>16</v>
      </c>
      <c r="L13" s="293" t="s">
        <v>18</v>
      </c>
    </row>
    <row r="14" spans="1:15" x14ac:dyDescent="0.3">
      <c r="A14" s="274"/>
      <c r="B14" s="120"/>
      <c r="C14" s="67"/>
      <c r="D14" s="175">
        <f>C14-B14</f>
        <v>0</v>
      </c>
      <c r="E14" s="176">
        <f>D14</f>
        <v>0</v>
      </c>
      <c r="F14" s="177">
        <f>E14*24</f>
        <v>0</v>
      </c>
      <c r="G14" s="71"/>
      <c r="H14" s="176">
        <f>G14</f>
        <v>0</v>
      </c>
      <c r="I14" s="177">
        <f>H14*24</f>
        <v>0</v>
      </c>
      <c r="J14" s="183">
        <f>F14-I14</f>
        <v>0</v>
      </c>
      <c r="K14" s="180">
        <f>J14*$G$10</f>
        <v>0</v>
      </c>
      <c r="L14" s="278">
        <f>L10-J14</f>
        <v>0</v>
      </c>
    </row>
    <row r="15" spans="1:15" x14ac:dyDescent="0.3">
      <c r="A15" s="274"/>
      <c r="B15" s="120"/>
      <c r="C15" s="67"/>
      <c r="D15" s="168">
        <f t="shared" ref="D15:D32" si="0">C15-B15</f>
        <v>0</v>
      </c>
      <c r="E15" s="169">
        <f t="shared" ref="E15:E32" si="1">D15</f>
        <v>0</v>
      </c>
      <c r="F15" s="170">
        <f t="shared" ref="F15:F32" si="2">E15*24</f>
        <v>0</v>
      </c>
      <c r="G15" s="71"/>
      <c r="H15" s="169">
        <f t="shared" ref="H15:H32" si="3">G15</f>
        <v>0</v>
      </c>
      <c r="I15" s="170">
        <f t="shared" ref="I15:I32" si="4">H15*24</f>
        <v>0</v>
      </c>
      <c r="J15" s="276">
        <f>F15-I15</f>
        <v>0</v>
      </c>
      <c r="K15" s="173">
        <f t="shared" ref="K15:K32" si="5">J15*$G$10</f>
        <v>0</v>
      </c>
      <c r="L15" s="278">
        <f>L14-J15</f>
        <v>0</v>
      </c>
    </row>
    <row r="16" spans="1:15" x14ac:dyDescent="0.3">
      <c r="A16" s="274"/>
      <c r="B16" s="120"/>
      <c r="C16" s="67"/>
      <c r="D16" s="175">
        <f t="shared" si="0"/>
        <v>0</v>
      </c>
      <c r="E16" s="176">
        <f t="shared" si="1"/>
        <v>0</v>
      </c>
      <c r="F16" s="177">
        <f t="shared" si="2"/>
        <v>0</v>
      </c>
      <c r="G16" s="71"/>
      <c r="H16" s="176">
        <f t="shared" si="3"/>
        <v>0</v>
      </c>
      <c r="I16" s="177">
        <f t="shared" si="4"/>
        <v>0</v>
      </c>
      <c r="J16" s="183">
        <f>F16-I16</f>
        <v>0</v>
      </c>
      <c r="K16" s="180">
        <f t="shared" si="5"/>
        <v>0</v>
      </c>
      <c r="L16" s="277">
        <f t="shared" ref="L16:L32" si="6">L15-J16</f>
        <v>0</v>
      </c>
    </row>
    <row r="17" spans="1:12" x14ac:dyDescent="0.3">
      <c r="A17" s="274"/>
      <c r="B17" s="120"/>
      <c r="C17" s="67"/>
      <c r="D17" s="168">
        <f t="shared" si="0"/>
        <v>0</v>
      </c>
      <c r="E17" s="169">
        <f t="shared" si="1"/>
        <v>0</v>
      </c>
      <c r="F17" s="170">
        <f t="shared" si="2"/>
        <v>0</v>
      </c>
      <c r="G17" s="71"/>
      <c r="H17" s="169">
        <f t="shared" si="3"/>
        <v>0</v>
      </c>
      <c r="I17" s="170">
        <f t="shared" si="4"/>
        <v>0</v>
      </c>
      <c r="J17" s="276">
        <f t="shared" ref="J17:J32" si="7">F17-I17</f>
        <v>0</v>
      </c>
      <c r="K17" s="173">
        <f t="shared" si="5"/>
        <v>0</v>
      </c>
      <c r="L17" s="275">
        <f t="shared" si="6"/>
        <v>0</v>
      </c>
    </row>
    <row r="18" spans="1:12" x14ac:dyDescent="0.3">
      <c r="A18" s="274"/>
      <c r="B18" s="120"/>
      <c r="C18" s="67"/>
      <c r="D18" s="175">
        <f t="shared" si="0"/>
        <v>0</v>
      </c>
      <c r="E18" s="176">
        <f t="shared" si="1"/>
        <v>0</v>
      </c>
      <c r="F18" s="177">
        <f t="shared" si="2"/>
        <v>0</v>
      </c>
      <c r="G18" s="71"/>
      <c r="H18" s="176">
        <f t="shared" si="3"/>
        <v>0</v>
      </c>
      <c r="I18" s="177">
        <f t="shared" si="4"/>
        <v>0</v>
      </c>
      <c r="J18" s="183">
        <f t="shared" si="7"/>
        <v>0</v>
      </c>
      <c r="K18" s="180">
        <f t="shared" si="5"/>
        <v>0</v>
      </c>
      <c r="L18" s="278">
        <f t="shared" si="6"/>
        <v>0</v>
      </c>
    </row>
    <row r="19" spans="1:12" x14ac:dyDescent="0.3">
      <c r="A19" s="274"/>
      <c r="B19" s="120"/>
      <c r="C19" s="67"/>
      <c r="D19" s="168">
        <f t="shared" si="0"/>
        <v>0</v>
      </c>
      <c r="E19" s="169">
        <f t="shared" si="1"/>
        <v>0</v>
      </c>
      <c r="F19" s="170">
        <f t="shared" si="2"/>
        <v>0</v>
      </c>
      <c r="G19" s="71"/>
      <c r="H19" s="169">
        <f t="shared" si="3"/>
        <v>0</v>
      </c>
      <c r="I19" s="170">
        <f t="shared" si="4"/>
        <v>0</v>
      </c>
      <c r="J19" s="276">
        <f t="shared" si="7"/>
        <v>0</v>
      </c>
      <c r="K19" s="173">
        <f t="shared" si="5"/>
        <v>0</v>
      </c>
      <c r="L19" s="278">
        <f t="shared" si="6"/>
        <v>0</v>
      </c>
    </row>
    <row r="20" spans="1:12" x14ac:dyDescent="0.3">
      <c r="A20" s="274"/>
      <c r="B20" s="120"/>
      <c r="C20" s="67"/>
      <c r="D20" s="175">
        <f t="shared" si="0"/>
        <v>0</v>
      </c>
      <c r="E20" s="176">
        <f t="shared" si="1"/>
        <v>0</v>
      </c>
      <c r="F20" s="177">
        <f t="shared" si="2"/>
        <v>0</v>
      </c>
      <c r="G20" s="71"/>
      <c r="H20" s="176">
        <f t="shared" si="3"/>
        <v>0</v>
      </c>
      <c r="I20" s="177">
        <f t="shared" si="4"/>
        <v>0</v>
      </c>
      <c r="J20" s="183">
        <f t="shared" si="7"/>
        <v>0</v>
      </c>
      <c r="K20" s="180">
        <f t="shared" si="5"/>
        <v>0</v>
      </c>
      <c r="L20" s="277">
        <f t="shared" si="6"/>
        <v>0</v>
      </c>
    </row>
    <row r="21" spans="1:12" x14ac:dyDescent="0.3">
      <c r="A21" s="274"/>
      <c r="B21" s="120"/>
      <c r="C21" s="67"/>
      <c r="D21" s="168">
        <f t="shared" si="0"/>
        <v>0</v>
      </c>
      <c r="E21" s="169">
        <f t="shared" si="1"/>
        <v>0</v>
      </c>
      <c r="F21" s="170">
        <f t="shared" si="2"/>
        <v>0</v>
      </c>
      <c r="G21" s="71"/>
      <c r="H21" s="169">
        <f t="shared" si="3"/>
        <v>0</v>
      </c>
      <c r="I21" s="170">
        <f t="shared" si="4"/>
        <v>0</v>
      </c>
      <c r="J21" s="276">
        <f t="shared" si="7"/>
        <v>0</v>
      </c>
      <c r="K21" s="173">
        <f t="shared" si="5"/>
        <v>0</v>
      </c>
      <c r="L21" s="275">
        <f t="shared" si="6"/>
        <v>0</v>
      </c>
    </row>
    <row r="22" spans="1:12" x14ac:dyDescent="0.3">
      <c r="A22" s="274"/>
      <c r="B22" s="120"/>
      <c r="C22" s="67"/>
      <c r="D22" s="175">
        <f t="shared" si="0"/>
        <v>0</v>
      </c>
      <c r="E22" s="176">
        <f t="shared" si="1"/>
        <v>0</v>
      </c>
      <c r="F22" s="177">
        <f t="shared" si="2"/>
        <v>0</v>
      </c>
      <c r="G22" s="71"/>
      <c r="H22" s="176">
        <f t="shared" si="3"/>
        <v>0</v>
      </c>
      <c r="I22" s="177">
        <f t="shared" si="4"/>
        <v>0</v>
      </c>
      <c r="J22" s="183">
        <f t="shared" si="7"/>
        <v>0</v>
      </c>
      <c r="K22" s="180">
        <f t="shared" si="5"/>
        <v>0</v>
      </c>
      <c r="L22" s="277">
        <f t="shared" si="6"/>
        <v>0</v>
      </c>
    </row>
    <row r="23" spans="1:12" x14ac:dyDescent="0.3">
      <c r="A23" s="274"/>
      <c r="B23" s="120"/>
      <c r="C23" s="67"/>
      <c r="D23" s="168">
        <f t="shared" si="0"/>
        <v>0</v>
      </c>
      <c r="E23" s="169">
        <f t="shared" si="1"/>
        <v>0</v>
      </c>
      <c r="F23" s="170">
        <f t="shared" si="2"/>
        <v>0</v>
      </c>
      <c r="G23" s="71"/>
      <c r="H23" s="169">
        <f t="shared" si="3"/>
        <v>0</v>
      </c>
      <c r="I23" s="170">
        <f t="shared" si="4"/>
        <v>0</v>
      </c>
      <c r="J23" s="276">
        <f t="shared" si="7"/>
        <v>0</v>
      </c>
      <c r="K23" s="173">
        <f t="shared" si="5"/>
        <v>0</v>
      </c>
      <c r="L23" s="275">
        <f t="shared" si="6"/>
        <v>0</v>
      </c>
    </row>
    <row r="24" spans="1:12" x14ac:dyDescent="0.3">
      <c r="A24" s="274"/>
      <c r="B24" s="120"/>
      <c r="C24" s="67"/>
      <c r="D24" s="175">
        <f t="shared" si="0"/>
        <v>0</v>
      </c>
      <c r="E24" s="176">
        <f t="shared" si="1"/>
        <v>0</v>
      </c>
      <c r="F24" s="177">
        <f t="shared" si="2"/>
        <v>0</v>
      </c>
      <c r="G24" s="71"/>
      <c r="H24" s="176">
        <f t="shared" si="3"/>
        <v>0</v>
      </c>
      <c r="I24" s="177">
        <f t="shared" si="4"/>
        <v>0</v>
      </c>
      <c r="J24" s="183">
        <f t="shared" si="7"/>
        <v>0</v>
      </c>
      <c r="K24" s="180">
        <f t="shared" si="5"/>
        <v>0</v>
      </c>
      <c r="L24" s="275">
        <f t="shared" si="6"/>
        <v>0</v>
      </c>
    </row>
    <row r="25" spans="1:12" x14ac:dyDescent="0.3">
      <c r="A25" s="274"/>
      <c r="B25" s="120"/>
      <c r="C25" s="67"/>
      <c r="D25" s="168">
        <f t="shared" si="0"/>
        <v>0</v>
      </c>
      <c r="E25" s="169">
        <f t="shared" si="1"/>
        <v>0</v>
      </c>
      <c r="F25" s="170">
        <f t="shared" si="2"/>
        <v>0</v>
      </c>
      <c r="G25" s="71"/>
      <c r="H25" s="169">
        <f t="shared" si="3"/>
        <v>0</v>
      </c>
      <c r="I25" s="170">
        <f t="shared" si="4"/>
        <v>0</v>
      </c>
      <c r="J25" s="276">
        <f t="shared" si="7"/>
        <v>0</v>
      </c>
      <c r="K25" s="173">
        <f t="shared" si="5"/>
        <v>0</v>
      </c>
      <c r="L25" s="275">
        <f t="shared" si="6"/>
        <v>0</v>
      </c>
    </row>
    <row r="26" spans="1:12" x14ac:dyDescent="0.3">
      <c r="A26" s="274"/>
      <c r="B26" s="120"/>
      <c r="C26" s="67"/>
      <c r="D26" s="175">
        <f t="shared" si="0"/>
        <v>0</v>
      </c>
      <c r="E26" s="176">
        <f t="shared" si="1"/>
        <v>0</v>
      </c>
      <c r="F26" s="177">
        <f t="shared" si="2"/>
        <v>0</v>
      </c>
      <c r="G26" s="71"/>
      <c r="H26" s="176">
        <f t="shared" si="3"/>
        <v>0</v>
      </c>
      <c r="I26" s="177">
        <f t="shared" si="4"/>
        <v>0</v>
      </c>
      <c r="J26" s="183">
        <f t="shared" si="7"/>
        <v>0</v>
      </c>
      <c r="K26" s="180">
        <f t="shared" si="5"/>
        <v>0</v>
      </c>
      <c r="L26" s="277">
        <f t="shared" si="6"/>
        <v>0</v>
      </c>
    </row>
    <row r="27" spans="1:12" x14ac:dyDescent="0.3">
      <c r="A27" s="274"/>
      <c r="B27" s="120"/>
      <c r="C27" s="67"/>
      <c r="D27" s="168">
        <f t="shared" si="0"/>
        <v>0</v>
      </c>
      <c r="E27" s="169">
        <f t="shared" si="1"/>
        <v>0</v>
      </c>
      <c r="F27" s="170">
        <f t="shared" si="2"/>
        <v>0</v>
      </c>
      <c r="G27" s="71"/>
      <c r="H27" s="169">
        <f t="shared" si="3"/>
        <v>0</v>
      </c>
      <c r="I27" s="170">
        <f t="shared" si="4"/>
        <v>0</v>
      </c>
      <c r="J27" s="276">
        <f t="shared" si="7"/>
        <v>0</v>
      </c>
      <c r="K27" s="173">
        <f t="shared" si="5"/>
        <v>0</v>
      </c>
      <c r="L27" s="275">
        <f t="shared" si="6"/>
        <v>0</v>
      </c>
    </row>
    <row r="28" spans="1:12" x14ac:dyDescent="0.3">
      <c r="A28" s="274"/>
      <c r="B28" s="120"/>
      <c r="C28" s="67"/>
      <c r="D28" s="175">
        <f t="shared" si="0"/>
        <v>0</v>
      </c>
      <c r="E28" s="176">
        <f t="shared" si="1"/>
        <v>0</v>
      </c>
      <c r="F28" s="177">
        <f t="shared" si="2"/>
        <v>0</v>
      </c>
      <c r="G28" s="71"/>
      <c r="H28" s="176">
        <f t="shared" si="3"/>
        <v>0</v>
      </c>
      <c r="I28" s="177">
        <f t="shared" si="4"/>
        <v>0</v>
      </c>
      <c r="J28" s="183">
        <f t="shared" si="7"/>
        <v>0</v>
      </c>
      <c r="K28" s="180">
        <f t="shared" si="5"/>
        <v>0</v>
      </c>
      <c r="L28" s="277">
        <f t="shared" si="6"/>
        <v>0</v>
      </c>
    </row>
    <row r="29" spans="1:12" x14ac:dyDescent="0.3">
      <c r="A29" s="274"/>
      <c r="B29" s="120"/>
      <c r="C29" s="67"/>
      <c r="D29" s="168">
        <f t="shared" si="0"/>
        <v>0</v>
      </c>
      <c r="E29" s="169">
        <f t="shared" si="1"/>
        <v>0</v>
      </c>
      <c r="F29" s="170">
        <f t="shared" si="2"/>
        <v>0</v>
      </c>
      <c r="G29" s="71"/>
      <c r="H29" s="169">
        <f t="shared" si="3"/>
        <v>0</v>
      </c>
      <c r="I29" s="170">
        <f t="shared" si="4"/>
        <v>0</v>
      </c>
      <c r="J29" s="276">
        <f t="shared" si="7"/>
        <v>0</v>
      </c>
      <c r="K29" s="173">
        <f t="shared" si="5"/>
        <v>0</v>
      </c>
      <c r="L29" s="275">
        <f t="shared" si="6"/>
        <v>0</v>
      </c>
    </row>
    <row r="30" spans="1:12" x14ac:dyDescent="0.3">
      <c r="A30" s="274"/>
      <c r="B30" s="120"/>
      <c r="C30" s="67"/>
      <c r="D30" s="175">
        <f t="shared" si="0"/>
        <v>0</v>
      </c>
      <c r="E30" s="176">
        <f t="shared" si="1"/>
        <v>0</v>
      </c>
      <c r="F30" s="177">
        <f t="shared" si="2"/>
        <v>0</v>
      </c>
      <c r="G30" s="71"/>
      <c r="H30" s="176">
        <f t="shared" si="3"/>
        <v>0</v>
      </c>
      <c r="I30" s="177">
        <f t="shared" si="4"/>
        <v>0</v>
      </c>
      <c r="J30" s="183">
        <f t="shared" si="7"/>
        <v>0</v>
      </c>
      <c r="K30" s="180">
        <f t="shared" si="5"/>
        <v>0</v>
      </c>
      <c r="L30" s="278">
        <f t="shared" si="6"/>
        <v>0</v>
      </c>
    </row>
    <row r="31" spans="1:12" x14ac:dyDescent="0.3">
      <c r="A31" s="274"/>
      <c r="B31" s="120"/>
      <c r="C31" s="67"/>
      <c r="D31" s="175">
        <f t="shared" si="0"/>
        <v>0</v>
      </c>
      <c r="E31" s="176">
        <f t="shared" si="1"/>
        <v>0</v>
      </c>
      <c r="F31" s="177">
        <f t="shared" si="2"/>
        <v>0</v>
      </c>
      <c r="G31" s="71"/>
      <c r="H31" s="176">
        <f t="shared" si="3"/>
        <v>0</v>
      </c>
      <c r="I31" s="177">
        <f t="shared" si="4"/>
        <v>0</v>
      </c>
      <c r="J31" s="183">
        <f t="shared" si="7"/>
        <v>0</v>
      </c>
      <c r="K31" s="180">
        <f t="shared" si="5"/>
        <v>0</v>
      </c>
      <c r="L31" s="278">
        <f t="shared" si="6"/>
        <v>0</v>
      </c>
    </row>
    <row r="32" spans="1:12" ht="15.5" thickBot="1" x14ac:dyDescent="0.35">
      <c r="A32" s="274"/>
      <c r="B32" s="120"/>
      <c r="C32" s="67"/>
      <c r="D32" s="294">
        <f t="shared" si="0"/>
        <v>0</v>
      </c>
      <c r="E32" s="279">
        <f t="shared" si="1"/>
        <v>0</v>
      </c>
      <c r="F32" s="280">
        <f t="shared" si="2"/>
        <v>0</v>
      </c>
      <c r="G32" s="71"/>
      <c r="H32" s="279">
        <f t="shared" si="3"/>
        <v>0</v>
      </c>
      <c r="I32" s="280">
        <f t="shared" si="4"/>
        <v>0</v>
      </c>
      <c r="J32" s="281">
        <f t="shared" si="7"/>
        <v>0</v>
      </c>
      <c r="K32" s="282">
        <f t="shared" si="5"/>
        <v>0</v>
      </c>
      <c r="L32" s="283">
        <f t="shared" si="6"/>
        <v>0</v>
      </c>
    </row>
    <row r="33" spans="1:18" ht="16" thickTop="1" thickBot="1" x14ac:dyDescent="0.35">
      <c r="A33" s="377" t="s">
        <v>13</v>
      </c>
      <c r="B33" s="378"/>
      <c r="C33" s="378"/>
      <c r="D33" s="378"/>
      <c r="E33" s="378"/>
      <c r="F33" s="378"/>
      <c r="G33" s="378"/>
      <c r="H33" s="378"/>
      <c r="I33" s="378"/>
      <c r="J33" s="378"/>
      <c r="K33" s="378"/>
      <c r="L33" s="379"/>
    </row>
    <row r="34" spans="1:18" ht="15.5" thickTop="1" x14ac:dyDescent="0.3">
      <c r="A34" s="301"/>
      <c r="B34" s="153"/>
      <c r="C34" s="153"/>
      <c r="D34" s="153"/>
      <c r="E34" s="153"/>
      <c r="F34" s="153"/>
      <c r="G34" s="153"/>
      <c r="H34" s="153"/>
      <c r="I34" s="153"/>
      <c r="J34" s="153"/>
      <c r="K34" s="153"/>
      <c r="L34" s="153"/>
    </row>
    <row r="35" spans="1:18" ht="21" customHeight="1" x14ac:dyDescent="0.35">
      <c r="A35" s="302"/>
      <c r="B35" s="405" t="s">
        <v>77</v>
      </c>
      <c r="C35" s="405"/>
      <c r="D35" s="153"/>
      <c r="E35" s="153"/>
      <c r="F35" s="153"/>
      <c r="G35" s="153"/>
      <c r="H35" s="153"/>
      <c r="I35" s="153"/>
      <c r="J35" s="391" t="s">
        <v>334</v>
      </c>
      <c r="K35" s="392"/>
      <c r="L35" s="392"/>
      <c r="M35" s="153"/>
    </row>
    <row r="36" spans="1:18" ht="17.5" x14ac:dyDescent="0.35">
      <c r="A36" s="303" t="s">
        <v>16</v>
      </c>
      <c r="B36" s="385">
        <f>G10*B37</f>
        <v>0</v>
      </c>
      <c r="C36" s="386"/>
      <c r="D36" s="194"/>
      <c r="E36" s="195"/>
      <c r="F36" s="196"/>
      <c r="G36" s="284"/>
      <c r="H36" s="304"/>
      <c r="I36" s="305"/>
      <c r="J36" s="385">
        <f>'24 May-06 Jun'!B36</f>
        <v>0</v>
      </c>
      <c r="K36" s="397"/>
      <c r="L36" s="398"/>
      <c r="M36" s="153"/>
    </row>
    <row r="37" spans="1:18" s="192" customFormat="1" ht="20" x14ac:dyDescent="0.4">
      <c r="A37" s="306" t="s">
        <v>14</v>
      </c>
      <c r="B37" s="389">
        <f>SUM(J14:J32)</f>
        <v>0</v>
      </c>
      <c r="C37" s="390"/>
      <c r="D37" s="200"/>
      <c r="E37" s="201"/>
      <c r="F37" s="202"/>
      <c r="G37" s="285"/>
      <c r="H37" s="307"/>
      <c r="I37" s="308"/>
      <c r="J37" s="382">
        <f>'24 May-06 Jun'!B37</f>
        <v>0</v>
      </c>
      <c r="K37" s="383"/>
      <c r="L37" s="384"/>
      <c r="M37" s="191"/>
    </row>
    <row r="38" spans="1:18" s="192" customFormat="1" ht="20" x14ac:dyDescent="0.4">
      <c r="A38" s="306"/>
      <c r="B38" s="204"/>
      <c r="C38" s="387" t="s">
        <v>88</v>
      </c>
      <c r="D38" s="388"/>
      <c r="E38" s="388"/>
      <c r="F38" s="388"/>
      <c r="G38" s="387"/>
      <c r="H38" s="387"/>
      <c r="I38" s="387"/>
      <c r="J38" s="387"/>
      <c r="K38" s="286">
        <f>L32</f>
        <v>0</v>
      </c>
      <c r="L38" s="205"/>
      <c r="M38" s="191"/>
    </row>
    <row r="39" spans="1:18" ht="43.5" customHeight="1" x14ac:dyDescent="0.3">
      <c r="A39" s="380"/>
      <c r="B39" s="381"/>
      <c r="C39" s="381"/>
      <c r="D39" s="153"/>
      <c r="E39" s="153"/>
      <c r="F39" s="153"/>
      <c r="H39" s="153"/>
      <c r="I39" s="153"/>
      <c r="J39" s="153"/>
      <c r="K39" s="287">
        <f ca="1">TODAY()</f>
        <v>46160</v>
      </c>
      <c r="L39" s="153"/>
      <c r="M39" s="153"/>
    </row>
    <row r="40" spans="1:18" x14ac:dyDescent="0.3">
      <c r="A40" s="375" t="s">
        <v>19</v>
      </c>
      <c r="B40" s="376"/>
      <c r="C40" s="376"/>
      <c r="D40" s="153"/>
      <c r="E40" s="153"/>
      <c r="F40" s="153"/>
      <c r="H40" s="153"/>
      <c r="I40" s="153"/>
      <c r="J40" s="153"/>
      <c r="K40" s="208" t="s">
        <v>12</v>
      </c>
      <c r="L40" s="153"/>
      <c r="M40" s="153"/>
    </row>
    <row r="41" spans="1:18" ht="21.75" customHeight="1" x14ac:dyDescent="0.3">
      <c r="A41" s="210" t="s">
        <v>110</v>
      </c>
      <c r="B41" s="211" t="str">
        <f>'Summer 2026 Pay Schedule '!C5</f>
        <v>Friday, June 19th, 2026</v>
      </c>
      <c r="C41" s="289"/>
      <c r="D41" s="153"/>
      <c r="E41" s="153"/>
      <c r="F41" s="153"/>
      <c r="G41" s="153"/>
      <c r="H41" s="153"/>
      <c r="I41" s="153"/>
      <c r="J41" s="153"/>
      <c r="K41" s="153"/>
      <c r="L41" s="153"/>
    </row>
    <row r="42" spans="1:18" ht="35.25" customHeight="1" thickBot="1" x14ac:dyDescent="0.35">
      <c r="A42" s="380"/>
      <c r="B42" s="381"/>
      <c r="C42" s="381"/>
    </row>
    <row r="43" spans="1:18" x14ac:dyDescent="0.3">
      <c r="A43" s="375" t="s">
        <v>86</v>
      </c>
      <c r="B43" s="376"/>
      <c r="C43" s="376"/>
      <c r="F43" s="213" t="s">
        <v>12</v>
      </c>
    </row>
    <row r="44" spans="1:18" ht="21.75" customHeight="1" x14ac:dyDescent="0.3">
      <c r="A44" s="415" t="s">
        <v>87</v>
      </c>
      <c r="B44" s="416"/>
      <c r="C44" s="416"/>
      <c r="D44" s="416"/>
      <c r="E44" s="416"/>
      <c r="F44" s="416"/>
      <c r="G44" s="416"/>
      <c r="H44" s="416"/>
      <c r="I44" s="416"/>
      <c r="J44" s="416"/>
      <c r="K44" s="416"/>
      <c r="L44" s="416"/>
      <c r="M44" s="207"/>
      <c r="N44" s="207"/>
      <c r="O44" s="207"/>
      <c r="P44" s="207"/>
    </row>
    <row r="45" spans="1:18" ht="68.25" customHeight="1" x14ac:dyDescent="0.3">
      <c r="A45" s="334" t="s">
        <v>106</v>
      </c>
      <c r="B45" s="335"/>
      <c r="C45" s="335"/>
      <c r="D45" s="335"/>
      <c r="E45" s="335"/>
      <c r="F45" s="335"/>
      <c r="G45" s="335"/>
      <c r="H45" s="335"/>
      <c r="I45" s="335"/>
      <c r="J45" s="335"/>
      <c r="K45" s="335"/>
      <c r="L45" s="335"/>
      <c r="M45" s="335"/>
      <c r="N45" s="335"/>
      <c r="O45" s="209"/>
      <c r="P45" s="209"/>
      <c r="Q45" s="209"/>
      <c r="R45" s="209"/>
    </row>
    <row r="46" spans="1:18" ht="51" customHeight="1" x14ac:dyDescent="0.3">
      <c r="A46" s="334" t="s">
        <v>107</v>
      </c>
      <c r="B46" s="335"/>
      <c r="C46" s="335"/>
      <c r="D46" s="335"/>
      <c r="E46" s="335"/>
      <c r="F46" s="335"/>
      <c r="G46" s="335"/>
      <c r="H46" s="335"/>
      <c r="I46" s="335"/>
      <c r="J46" s="335"/>
      <c r="K46" s="335"/>
      <c r="L46" s="335"/>
      <c r="M46" s="335"/>
      <c r="N46" s="212"/>
      <c r="O46" s="209"/>
      <c r="P46" s="209"/>
      <c r="Q46" s="209"/>
      <c r="R46" s="209"/>
    </row>
    <row r="47" spans="1:18" ht="27.75" customHeight="1" x14ac:dyDescent="0.3">
      <c r="A47" s="309" t="s">
        <v>20</v>
      </c>
      <c r="B47" s="414"/>
      <c r="C47" s="414"/>
      <c r="D47" s="414"/>
      <c r="E47" s="414"/>
      <c r="F47" s="414"/>
      <c r="G47" s="414"/>
      <c r="H47" s="414"/>
      <c r="I47" s="414"/>
      <c r="J47" s="414"/>
      <c r="K47" s="414"/>
      <c r="L47" s="414"/>
    </row>
    <row r="48" spans="1:18" x14ac:dyDescent="0.3">
      <c r="A48" s="302"/>
      <c r="B48" s="413"/>
      <c r="C48" s="413"/>
      <c r="D48" s="413"/>
      <c r="E48" s="413"/>
      <c r="F48" s="413"/>
      <c r="G48" s="413"/>
      <c r="H48" s="413"/>
      <c r="I48" s="413"/>
      <c r="J48" s="413"/>
      <c r="K48" s="413"/>
      <c r="L48" s="413"/>
    </row>
    <row r="49" spans="1:12" s="147" customFormat="1" ht="24.75" customHeight="1" x14ac:dyDescent="0.3">
      <c r="A49" s="411" t="s">
        <v>92</v>
      </c>
      <c r="B49" s="412"/>
      <c r="C49" s="412"/>
      <c r="D49" s="412"/>
      <c r="E49" s="412"/>
      <c r="F49" s="412"/>
      <c r="G49" s="412"/>
      <c r="H49" s="412"/>
      <c r="I49" s="412"/>
      <c r="J49" s="412"/>
      <c r="K49" s="412"/>
      <c r="L49" s="412"/>
    </row>
    <row r="50" spans="1:12" s="147" customFormat="1" ht="17.25" customHeight="1" x14ac:dyDescent="0.3">
      <c r="A50" s="409" t="s">
        <v>96</v>
      </c>
      <c r="B50" s="410"/>
      <c r="C50" s="410"/>
      <c r="D50" s="410"/>
      <c r="E50" s="410"/>
      <c r="F50" s="410"/>
      <c r="G50" s="410"/>
      <c r="H50" s="410"/>
      <c r="I50" s="410"/>
      <c r="J50" s="410"/>
      <c r="K50" s="410"/>
      <c r="L50" s="410"/>
    </row>
    <row r="51" spans="1:12" hidden="1" x14ac:dyDescent="0.3"/>
    <row r="52" spans="1:12" hidden="1" x14ac:dyDescent="0.3">
      <c r="A52" s="310"/>
    </row>
    <row r="53" spans="1:12" hidden="1" x14ac:dyDescent="0.3">
      <c r="A53" s="113" t="s">
        <v>22</v>
      </c>
      <c r="J53" s="114" t="s">
        <v>85</v>
      </c>
      <c r="K53" s="115"/>
    </row>
    <row r="54" spans="1:12" hidden="1" x14ac:dyDescent="0.3">
      <c r="A54" s="116"/>
      <c r="J54" s="115">
        <v>0.05</v>
      </c>
    </row>
    <row r="55" spans="1:12" hidden="1" x14ac:dyDescent="0.3">
      <c r="A55" s="116" t="s">
        <v>118</v>
      </c>
      <c r="J55" s="115">
        <v>0.1</v>
      </c>
    </row>
    <row r="56" spans="1:12" hidden="1" x14ac:dyDescent="0.3">
      <c r="A56" s="116" t="s">
        <v>119</v>
      </c>
      <c r="J56" s="115">
        <v>0.15</v>
      </c>
    </row>
    <row r="57" spans="1:12" hidden="1" x14ac:dyDescent="0.3">
      <c r="A57" s="116" t="s">
        <v>120</v>
      </c>
      <c r="J57" s="115">
        <v>0.2</v>
      </c>
    </row>
    <row r="58" spans="1:12" hidden="1" x14ac:dyDescent="0.3">
      <c r="A58" s="116" t="s">
        <v>121</v>
      </c>
      <c r="J58" s="115">
        <v>0.25</v>
      </c>
    </row>
    <row r="59" spans="1:12" hidden="1" x14ac:dyDescent="0.3">
      <c r="A59" s="116" t="s">
        <v>122</v>
      </c>
      <c r="J59" s="115">
        <v>0.3</v>
      </c>
    </row>
    <row r="60" spans="1:12" hidden="1" x14ac:dyDescent="0.3">
      <c r="A60" s="116" t="s">
        <v>123</v>
      </c>
      <c r="J60" s="115">
        <v>0.33</v>
      </c>
    </row>
    <row r="61" spans="1:12" hidden="1" x14ac:dyDescent="0.3">
      <c r="A61" s="116" t="s">
        <v>124</v>
      </c>
      <c r="J61" s="115">
        <v>0.34</v>
      </c>
    </row>
    <row r="62" spans="1:12" hidden="1" x14ac:dyDescent="0.3">
      <c r="A62" s="116" t="s">
        <v>125</v>
      </c>
      <c r="J62" s="115">
        <v>0.35</v>
      </c>
    </row>
    <row r="63" spans="1:12" hidden="1" x14ac:dyDescent="0.3">
      <c r="A63" s="116" t="s">
        <v>126</v>
      </c>
      <c r="J63" s="115">
        <v>0.4</v>
      </c>
    </row>
    <row r="64" spans="1:12" hidden="1" x14ac:dyDescent="0.3">
      <c r="A64" s="116" t="s">
        <v>127</v>
      </c>
      <c r="J64" s="115">
        <v>0.45</v>
      </c>
    </row>
    <row r="65" spans="1:10" hidden="1" x14ac:dyDescent="0.3">
      <c r="A65" s="116" t="s">
        <v>128</v>
      </c>
      <c r="J65" s="115">
        <v>0.5</v>
      </c>
    </row>
    <row r="66" spans="1:10" hidden="1" x14ac:dyDescent="0.3">
      <c r="A66" s="116" t="s">
        <v>129</v>
      </c>
      <c r="J66" s="115">
        <v>0.55000000000000004</v>
      </c>
    </row>
    <row r="67" spans="1:10" hidden="1" x14ac:dyDescent="0.3">
      <c r="A67" s="116" t="s">
        <v>130</v>
      </c>
      <c r="J67" s="115">
        <v>0.6</v>
      </c>
    </row>
    <row r="68" spans="1:10" hidden="1" x14ac:dyDescent="0.3">
      <c r="A68" s="116" t="s">
        <v>131</v>
      </c>
      <c r="J68" s="115">
        <v>0.65</v>
      </c>
    </row>
    <row r="69" spans="1:10" hidden="1" x14ac:dyDescent="0.3">
      <c r="A69" s="116" t="s">
        <v>132</v>
      </c>
      <c r="J69" s="115">
        <v>0.7</v>
      </c>
    </row>
    <row r="70" spans="1:10" hidden="1" x14ac:dyDescent="0.3">
      <c r="A70" s="116" t="s">
        <v>133</v>
      </c>
      <c r="J70" s="115">
        <v>0.75</v>
      </c>
    </row>
    <row r="71" spans="1:10" hidden="1" x14ac:dyDescent="0.3">
      <c r="A71" s="116" t="s">
        <v>134</v>
      </c>
      <c r="J71" s="115">
        <v>0.8</v>
      </c>
    </row>
    <row r="72" spans="1:10" hidden="1" x14ac:dyDescent="0.3">
      <c r="A72" s="116" t="s">
        <v>135</v>
      </c>
      <c r="J72" s="115">
        <v>0.85</v>
      </c>
    </row>
    <row r="73" spans="1:10" hidden="1" x14ac:dyDescent="0.3">
      <c r="A73" s="116" t="s">
        <v>136</v>
      </c>
      <c r="J73" s="115">
        <v>0.9</v>
      </c>
    </row>
    <row r="74" spans="1:10" hidden="1" x14ac:dyDescent="0.3">
      <c r="A74" s="116" t="s">
        <v>137</v>
      </c>
      <c r="J74" s="115">
        <v>0.95</v>
      </c>
    </row>
    <row r="75" spans="1:10" hidden="1" x14ac:dyDescent="0.3">
      <c r="A75" s="116" t="s">
        <v>138</v>
      </c>
      <c r="J75" s="115">
        <v>1</v>
      </c>
    </row>
    <row r="76" spans="1:10" hidden="1" x14ac:dyDescent="0.3">
      <c r="A76" s="116" t="s">
        <v>139</v>
      </c>
    </row>
    <row r="77" spans="1:10" hidden="1" x14ac:dyDescent="0.3">
      <c r="A77" s="116" t="s">
        <v>140</v>
      </c>
    </row>
    <row r="78" spans="1:10" hidden="1" x14ac:dyDescent="0.3">
      <c r="A78" s="116" t="s">
        <v>141</v>
      </c>
    </row>
    <row r="79" spans="1:10" hidden="1" x14ac:dyDescent="0.3">
      <c r="A79" s="116" t="s">
        <v>142</v>
      </c>
    </row>
    <row r="80" spans="1:10" hidden="1" x14ac:dyDescent="0.3">
      <c r="A80" s="116" t="s">
        <v>143</v>
      </c>
    </row>
    <row r="81" spans="1:1" hidden="1" x14ac:dyDescent="0.3">
      <c r="A81" s="116" t="s">
        <v>144</v>
      </c>
    </row>
    <row r="82" spans="1:1" hidden="1" x14ac:dyDescent="0.3">
      <c r="A82" s="116" t="s">
        <v>145</v>
      </c>
    </row>
    <row r="83" spans="1:1" hidden="1" x14ac:dyDescent="0.3">
      <c r="A83" s="116" t="s">
        <v>146</v>
      </c>
    </row>
    <row r="84" spans="1:1" hidden="1" x14ac:dyDescent="0.3">
      <c r="A84" s="116" t="s">
        <v>147</v>
      </c>
    </row>
    <row r="85" spans="1:1" hidden="1" x14ac:dyDescent="0.3">
      <c r="A85" s="116" t="s">
        <v>148</v>
      </c>
    </row>
    <row r="86" spans="1:1" hidden="1" x14ac:dyDescent="0.3">
      <c r="A86" s="116" t="s">
        <v>149</v>
      </c>
    </row>
    <row r="87" spans="1:1" hidden="1" x14ac:dyDescent="0.3">
      <c r="A87" s="116" t="s">
        <v>150</v>
      </c>
    </row>
    <row r="88" spans="1:1" hidden="1" x14ac:dyDescent="0.3">
      <c r="A88" s="116" t="s">
        <v>151</v>
      </c>
    </row>
    <row r="89" spans="1:1" hidden="1" x14ac:dyDescent="0.3">
      <c r="A89" s="116" t="s">
        <v>152</v>
      </c>
    </row>
    <row r="90" spans="1:1" hidden="1" x14ac:dyDescent="0.3">
      <c r="A90" s="116" t="s">
        <v>153</v>
      </c>
    </row>
    <row r="91" spans="1:1" hidden="1" x14ac:dyDescent="0.3">
      <c r="A91" s="116" t="s">
        <v>154</v>
      </c>
    </row>
    <row r="92" spans="1:1" hidden="1" x14ac:dyDescent="0.3">
      <c r="A92" s="116" t="s">
        <v>155</v>
      </c>
    </row>
    <row r="93" spans="1:1" hidden="1" x14ac:dyDescent="0.3">
      <c r="A93" s="116" t="s">
        <v>156</v>
      </c>
    </row>
    <row r="94" spans="1:1" hidden="1" x14ac:dyDescent="0.3">
      <c r="A94" s="116" t="s">
        <v>157</v>
      </c>
    </row>
    <row r="95" spans="1:1" hidden="1" x14ac:dyDescent="0.3">
      <c r="A95" s="116" t="s">
        <v>158</v>
      </c>
    </row>
    <row r="96" spans="1:1" hidden="1" x14ac:dyDescent="0.3">
      <c r="A96" s="116" t="s">
        <v>159</v>
      </c>
    </row>
    <row r="97" spans="1:1" hidden="1" x14ac:dyDescent="0.3">
      <c r="A97" s="116" t="s">
        <v>160</v>
      </c>
    </row>
    <row r="98" spans="1:1" hidden="1" x14ac:dyDescent="0.3">
      <c r="A98" s="116" t="s">
        <v>161</v>
      </c>
    </row>
    <row r="99" spans="1:1" hidden="1" x14ac:dyDescent="0.3">
      <c r="A99" s="116" t="s">
        <v>162</v>
      </c>
    </row>
    <row r="100" spans="1:1" hidden="1" x14ac:dyDescent="0.3">
      <c r="A100" s="116" t="s">
        <v>163</v>
      </c>
    </row>
    <row r="101" spans="1:1" hidden="1" x14ac:dyDescent="0.3">
      <c r="A101" s="116" t="s">
        <v>164</v>
      </c>
    </row>
    <row r="102" spans="1:1" hidden="1" x14ac:dyDescent="0.3">
      <c r="A102" s="116" t="s">
        <v>165</v>
      </c>
    </row>
    <row r="103" spans="1:1" hidden="1" x14ac:dyDescent="0.3">
      <c r="A103" s="116" t="s">
        <v>166</v>
      </c>
    </row>
    <row r="104" spans="1:1" hidden="1" x14ac:dyDescent="0.3">
      <c r="A104" s="116" t="s">
        <v>167</v>
      </c>
    </row>
    <row r="105" spans="1:1" hidden="1" x14ac:dyDescent="0.3">
      <c r="A105" s="116" t="s">
        <v>168</v>
      </c>
    </row>
    <row r="106" spans="1:1" hidden="1" x14ac:dyDescent="0.3">
      <c r="A106" s="116" t="s">
        <v>169</v>
      </c>
    </row>
    <row r="107" spans="1:1" hidden="1" x14ac:dyDescent="0.3">
      <c r="A107" s="116" t="s">
        <v>170</v>
      </c>
    </row>
    <row r="108" spans="1:1" hidden="1" x14ac:dyDescent="0.3">
      <c r="A108" s="116" t="s">
        <v>171</v>
      </c>
    </row>
    <row r="109" spans="1:1" hidden="1" x14ac:dyDescent="0.3">
      <c r="A109" s="116" t="s">
        <v>172</v>
      </c>
    </row>
    <row r="110" spans="1:1" hidden="1" x14ac:dyDescent="0.3">
      <c r="A110" s="116" t="s">
        <v>173</v>
      </c>
    </row>
    <row r="111" spans="1:1" hidden="1" x14ac:dyDescent="0.3">
      <c r="A111" s="116" t="s">
        <v>174</v>
      </c>
    </row>
    <row r="112" spans="1:1" hidden="1" x14ac:dyDescent="0.3">
      <c r="A112" s="116" t="s">
        <v>175</v>
      </c>
    </row>
    <row r="113" spans="1:1" hidden="1" x14ac:dyDescent="0.3">
      <c r="A113" s="116" t="s">
        <v>176</v>
      </c>
    </row>
    <row r="114" spans="1:1" hidden="1" x14ac:dyDescent="0.3">
      <c r="A114" s="116" t="s">
        <v>177</v>
      </c>
    </row>
    <row r="115" spans="1:1" hidden="1" x14ac:dyDescent="0.3">
      <c r="A115" s="116" t="s">
        <v>178</v>
      </c>
    </row>
    <row r="116" spans="1:1" hidden="1" x14ac:dyDescent="0.3">
      <c r="A116" s="116" t="s">
        <v>179</v>
      </c>
    </row>
    <row r="117" spans="1:1" hidden="1" x14ac:dyDescent="0.3">
      <c r="A117" s="116" t="s">
        <v>180</v>
      </c>
    </row>
    <row r="118" spans="1:1" hidden="1" x14ac:dyDescent="0.3">
      <c r="A118" s="116" t="s">
        <v>181</v>
      </c>
    </row>
    <row r="119" spans="1:1" hidden="1" x14ac:dyDescent="0.3">
      <c r="A119" s="116" t="s">
        <v>182</v>
      </c>
    </row>
    <row r="120" spans="1:1" hidden="1" x14ac:dyDescent="0.3">
      <c r="A120" s="116" t="s">
        <v>183</v>
      </c>
    </row>
    <row r="121" spans="1:1" hidden="1" x14ac:dyDescent="0.3">
      <c r="A121" s="116" t="s">
        <v>184</v>
      </c>
    </row>
    <row r="122" spans="1:1" hidden="1" x14ac:dyDescent="0.3">
      <c r="A122" s="116" t="s">
        <v>185</v>
      </c>
    </row>
    <row r="123" spans="1:1" hidden="1" x14ac:dyDescent="0.3">
      <c r="A123" s="116" t="s">
        <v>186</v>
      </c>
    </row>
    <row r="124" spans="1:1" hidden="1" x14ac:dyDescent="0.3">
      <c r="A124" s="116" t="s">
        <v>187</v>
      </c>
    </row>
    <row r="125" spans="1:1" hidden="1" x14ac:dyDescent="0.3">
      <c r="A125" s="116" t="s">
        <v>188</v>
      </c>
    </row>
    <row r="126" spans="1:1" hidden="1" x14ac:dyDescent="0.3">
      <c r="A126" s="116" t="s">
        <v>189</v>
      </c>
    </row>
    <row r="127" spans="1:1" hidden="1" x14ac:dyDescent="0.3">
      <c r="A127" s="116" t="s">
        <v>190</v>
      </c>
    </row>
    <row r="128" spans="1:1" hidden="1" x14ac:dyDescent="0.3">
      <c r="A128" s="116" t="s">
        <v>191</v>
      </c>
    </row>
    <row r="129" spans="1:1" hidden="1" x14ac:dyDescent="0.3">
      <c r="A129" s="116" t="s">
        <v>192</v>
      </c>
    </row>
    <row r="130" spans="1:1" hidden="1" x14ac:dyDescent="0.3">
      <c r="A130" s="116" t="s">
        <v>193</v>
      </c>
    </row>
    <row r="131" spans="1:1" hidden="1" x14ac:dyDescent="0.3">
      <c r="A131" s="116" t="s">
        <v>194</v>
      </c>
    </row>
    <row r="132" spans="1:1" hidden="1" x14ac:dyDescent="0.3">
      <c r="A132" s="116" t="s">
        <v>195</v>
      </c>
    </row>
    <row r="133" spans="1:1" hidden="1" x14ac:dyDescent="0.3">
      <c r="A133" s="116" t="s">
        <v>196</v>
      </c>
    </row>
    <row r="134" spans="1:1" hidden="1" x14ac:dyDescent="0.3">
      <c r="A134" s="116" t="s">
        <v>197</v>
      </c>
    </row>
    <row r="135" spans="1:1" hidden="1" x14ac:dyDescent="0.3">
      <c r="A135" s="116" t="s">
        <v>198</v>
      </c>
    </row>
    <row r="136" spans="1:1" hidden="1" x14ac:dyDescent="0.3">
      <c r="A136" s="116" t="s">
        <v>199</v>
      </c>
    </row>
    <row r="137" spans="1:1" hidden="1" x14ac:dyDescent="0.3">
      <c r="A137" s="116" t="s">
        <v>200</v>
      </c>
    </row>
    <row r="138" spans="1:1" hidden="1" x14ac:dyDescent="0.3">
      <c r="A138" s="116" t="s">
        <v>201</v>
      </c>
    </row>
    <row r="139" spans="1:1" hidden="1" x14ac:dyDescent="0.3">
      <c r="A139" s="116" t="s">
        <v>202</v>
      </c>
    </row>
    <row r="140" spans="1:1" hidden="1" x14ac:dyDescent="0.3">
      <c r="A140" s="116" t="s">
        <v>203</v>
      </c>
    </row>
    <row r="141" spans="1:1" hidden="1" x14ac:dyDescent="0.3">
      <c r="A141" s="116" t="s">
        <v>204</v>
      </c>
    </row>
    <row r="142" spans="1:1" hidden="1" x14ac:dyDescent="0.3">
      <c r="A142" s="116" t="s">
        <v>205</v>
      </c>
    </row>
    <row r="143" spans="1:1" hidden="1" x14ac:dyDescent="0.3">
      <c r="A143" s="116" t="s">
        <v>206</v>
      </c>
    </row>
    <row r="144" spans="1:1" hidden="1" x14ac:dyDescent="0.3">
      <c r="A144" s="116" t="s">
        <v>207</v>
      </c>
    </row>
    <row r="145" spans="1:1" hidden="1" x14ac:dyDescent="0.3">
      <c r="A145" s="116" t="s">
        <v>208</v>
      </c>
    </row>
    <row r="146" spans="1:1" hidden="1" x14ac:dyDescent="0.3">
      <c r="A146" s="116" t="s">
        <v>209</v>
      </c>
    </row>
    <row r="147" spans="1:1" hidden="1" x14ac:dyDescent="0.3">
      <c r="A147" s="116" t="s">
        <v>210</v>
      </c>
    </row>
    <row r="148" spans="1:1" hidden="1" x14ac:dyDescent="0.3">
      <c r="A148" s="116" t="s">
        <v>211</v>
      </c>
    </row>
    <row r="149" spans="1:1" hidden="1" x14ac:dyDescent="0.3">
      <c r="A149" s="116" t="s">
        <v>212</v>
      </c>
    </row>
    <row r="150" spans="1:1" hidden="1" x14ac:dyDescent="0.3">
      <c r="A150" s="116" t="s">
        <v>213</v>
      </c>
    </row>
    <row r="151" spans="1:1" hidden="1" x14ac:dyDescent="0.3">
      <c r="A151" s="116" t="s">
        <v>214</v>
      </c>
    </row>
    <row r="152" spans="1:1" hidden="1" x14ac:dyDescent="0.3">
      <c r="A152" s="116" t="s">
        <v>215</v>
      </c>
    </row>
    <row r="153" spans="1:1" hidden="1" x14ac:dyDescent="0.3">
      <c r="A153" s="116" t="s">
        <v>216</v>
      </c>
    </row>
    <row r="154" spans="1:1" hidden="1" x14ac:dyDescent="0.3">
      <c r="A154" s="116" t="s">
        <v>217</v>
      </c>
    </row>
    <row r="155" spans="1:1" hidden="1" x14ac:dyDescent="0.3">
      <c r="A155" s="116" t="s">
        <v>218</v>
      </c>
    </row>
    <row r="156" spans="1:1" hidden="1" x14ac:dyDescent="0.3">
      <c r="A156" s="116" t="s">
        <v>219</v>
      </c>
    </row>
    <row r="157" spans="1:1" hidden="1" x14ac:dyDescent="0.3">
      <c r="A157" s="116" t="s">
        <v>220</v>
      </c>
    </row>
    <row r="158" spans="1:1" hidden="1" x14ac:dyDescent="0.3">
      <c r="A158" s="116" t="s">
        <v>221</v>
      </c>
    </row>
    <row r="159" spans="1:1" hidden="1" x14ac:dyDescent="0.3">
      <c r="A159" s="116" t="s">
        <v>222</v>
      </c>
    </row>
    <row r="160" spans="1:1" hidden="1" x14ac:dyDescent="0.3">
      <c r="A160" s="116" t="s">
        <v>223</v>
      </c>
    </row>
    <row r="161" spans="1:1" hidden="1" x14ac:dyDescent="0.3">
      <c r="A161" s="116" t="s">
        <v>224</v>
      </c>
    </row>
    <row r="162" spans="1:1" hidden="1" x14ac:dyDescent="0.3">
      <c r="A162" s="116" t="s">
        <v>225</v>
      </c>
    </row>
    <row r="163" spans="1:1" hidden="1" x14ac:dyDescent="0.3">
      <c r="A163" s="116" t="s">
        <v>226</v>
      </c>
    </row>
    <row r="164" spans="1:1" hidden="1" x14ac:dyDescent="0.3">
      <c r="A164" s="116" t="s">
        <v>227</v>
      </c>
    </row>
    <row r="165" spans="1:1" hidden="1" x14ac:dyDescent="0.3">
      <c r="A165" s="116" t="s">
        <v>228</v>
      </c>
    </row>
    <row r="166" spans="1:1" hidden="1" x14ac:dyDescent="0.3">
      <c r="A166" s="116" t="s">
        <v>229</v>
      </c>
    </row>
    <row r="167" spans="1:1" hidden="1" x14ac:dyDescent="0.3">
      <c r="A167" s="117" t="s">
        <v>230</v>
      </c>
    </row>
    <row r="168" spans="1:1" hidden="1" x14ac:dyDescent="0.3">
      <c r="A168" s="116" t="s">
        <v>231</v>
      </c>
    </row>
    <row r="169" spans="1:1" hidden="1" x14ac:dyDescent="0.3">
      <c r="A169" s="116" t="s">
        <v>232</v>
      </c>
    </row>
    <row r="170" spans="1:1" hidden="1" x14ac:dyDescent="0.3">
      <c r="A170" s="116" t="s">
        <v>233</v>
      </c>
    </row>
    <row r="171" spans="1:1" hidden="1" x14ac:dyDescent="0.3">
      <c r="A171" s="116" t="s">
        <v>234</v>
      </c>
    </row>
    <row r="172" spans="1:1" hidden="1" x14ac:dyDescent="0.3">
      <c r="A172" s="116" t="s">
        <v>235</v>
      </c>
    </row>
    <row r="173" spans="1:1" hidden="1" x14ac:dyDescent="0.3">
      <c r="A173" s="116" t="s">
        <v>236</v>
      </c>
    </row>
    <row r="174" spans="1:1" hidden="1" x14ac:dyDescent="0.3">
      <c r="A174" s="116" t="s">
        <v>237</v>
      </c>
    </row>
    <row r="175" spans="1:1" hidden="1" x14ac:dyDescent="0.3">
      <c r="A175" s="116" t="s">
        <v>238</v>
      </c>
    </row>
    <row r="176" spans="1:1" hidden="1" x14ac:dyDescent="0.3">
      <c r="A176" s="116" t="s">
        <v>239</v>
      </c>
    </row>
    <row r="177" spans="1:1" hidden="1" x14ac:dyDescent="0.3">
      <c r="A177" s="116" t="s">
        <v>240</v>
      </c>
    </row>
    <row r="178" spans="1:1" hidden="1" x14ac:dyDescent="0.3">
      <c r="A178" s="116" t="s">
        <v>241</v>
      </c>
    </row>
    <row r="179" spans="1:1" hidden="1" x14ac:dyDescent="0.3">
      <c r="A179" s="114" t="s">
        <v>242</v>
      </c>
    </row>
    <row r="180" spans="1:1" hidden="1" x14ac:dyDescent="0.3">
      <c r="A180" s="116" t="s">
        <v>243</v>
      </c>
    </row>
    <row r="181" spans="1:1" hidden="1" x14ac:dyDescent="0.3">
      <c r="A181" s="116" t="s">
        <v>244</v>
      </c>
    </row>
    <row r="182" spans="1:1" hidden="1" x14ac:dyDescent="0.3">
      <c r="A182" s="116" t="s">
        <v>245</v>
      </c>
    </row>
    <row r="183" spans="1:1" hidden="1" x14ac:dyDescent="0.3">
      <c r="A183" s="116" t="s">
        <v>246</v>
      </c>
    </row>
    <row r="184" spans="1:1" hidden="1" x14ac:dyDescent="0.3">
      <c r="A184" s="116" t="s">
        <v>247</v>
      </c>
    </row>
    <row r="185" spans="1:1" hidden="1" x14ac:dyDescent="0.3">
      <c r="A185" s="116" t="s">
        <v>248</v>
      </c>
    </row>
    <row r="186" spans="1:1" hidden="1" x14ac:dyDescent="0.3">
      <c r="A186" s="116" t="s">
        <v>249</v>
      </c>
    </row>
    <row r="187" spans="1:1" hidden="1" x14ac:dyDescent="0.3">
      <c r="A187" s="116" t="s">
        <v>250</v>
      </c>
    </row>
    <row r="188" spans="1:1" hidden="1" x14ac:dyDescent="0.3">
      <c r="A188" s="116" t="s">
        <v>251</v>
      </c>
    </row>
    <row r="189" spans="1:1" hidden="1" x14ac:dyDescent="0.3">
      <c r="A189" s="116" t="s">
        <v>252</v>
      </c>
    </row>
    <row r="190" spans="1:1" hidden="1" x14ac:dyDescent="0.3">
      <c r="A190" s="116" t="s">
        <v>253</v>
      </c>
    </row>
    <row r="191" spans="1:1" hidden="1" x14ac:dyDescent="0.3">
      <c r="A191" s="116" t="s">
        <v>254</v>
      </c>
    </row>
    <row r="192" spans="1:1" hidden="1" x14ac:dyDescent="0.3">
      <c r="A192" s="116" t="s">
        <v>255</v>
      </c>
    </row>
    <row r="193" spans="1:1" hidden="1" x14ac:dyDescent="0.3">
      <c r="A193" s="116" t="s">
        <v>256</v>
      </c>
    </row>
    <row r="194" spans="1:1" hidden="1" x14ac:dyDescent="0.3">
      <c r="A194" s="116" t="s">
        <v>257</v>
      </c>
    </row>
    <row r="195" spans="1:1" hidden="1" x14ac:dyDescent="0.3">
      <c r="A195" s="116" t="s">
        <v>258</v>
      </c>
    </row>
    <row r="196" spans="1:1" hidden="1" x14ac:dyDescent="0.3">
      <c r="A196" s="116" t="s">
        <v>259</v>
      </c>
    </row>
    <row r="197" spans="1:1" hidden="1" x14ac:dyDescent="0.3">
      <c r="A197" s="116" t="s">
        <v>260</v>
      </c>
    </row>
    <row r="198" spans="1:1" hidden="1" x14ac:dyDescent="0.3">
      <c r="A198" s="116" t="s">
        <v>261</v>
      </c>
    </row>
    <row r="199" spans="1:1" hidden="1" x14ac:dyDescent="0.3">
      <c r="A199" s="116" t="s">
        <v>262</v>
      </c>
    </row>
    <row r="200" spans="1:1" hidden="1" x14ac:dyDescent="0.3">
      <c r="A200" s="116" t="s">
        <v>263</v>
      </c>
    </row>
    <row r="201" spans="1:1" hidden="1" x14ac:dyDescent="0.3">
      <c r="A201" s="116" t="s">
        <v>264</v>
      </c>
    </row>
    <row r="202" spans="1:1" hidden="1" x14ac:dyDescent="0.3">
      <c r="A202" s="116" t="s">
        <v>265</v>
      </c>
    </row>
    <row r="203" spans="1:1" hidden="1" x14ac:dyDescent="0.3">
      <c r="A203" s="116" t="s">
        <v>266</v>
      </c>
    </row>
    <row r="204" spans="1:1" hidden="1" x14ac:dyDescent="0.3">
      <c r="A204" s="116" t="s">
        <v>267</v>
      </c>
    </row>
    <row r="205" spans="1:1" hidden="1" x14ac:dyDescent="0.3">
      <c r="A205" s="116" t="s">
        <v>268</v>
      </c>
    </row>
    <row r="206" spans="1:1" hidden="1" x14ac:dyDescent="0.3">
      <c r="A206" s="116" t="s">
        <v>269</v>
      </c>
    </row>
    <row r="207" spans="1:1" hidden="1" x14ac:dyDescent="0.3">
      <c r="A207" s="116" t="s">
        <v>270</v>
      </c>
    </row>
    <row r="208" spans="1:1" hidden="1" x14ac:dyDescent="0.3">
      <c r="A208" s="116" t="s">
        <v>271</v>
      </c>
    </row>
    <row r="209" spans="1:1" hidden="1" x14ac:dyDescent="0.3">
      <c r="A209" s="116" t="s">
        <v>272</v>
      </c>
    </row>
    <row r="210" spans="1:1" hidden="1" x14ac:dyDescent="0.3">
      <c r="A210" s="116" t="s">
        <v>273</v>
      </c>
    </row>
    <row r="211" spans="1:1" hidden="1" x14ac:dyDescent="0.3">
      <c r="A211" s="116" t="s">
        <v>274</v>
      </c>
    </row>
    <row r="212" spans="1:1" hidden="1" x14ac:dyDescent="0.3">
      <c r="A212" s="116" t="s">
        <v>275</v>
      </c>
    </row>
    <row r="213" spans="1:1" hidden="1" x14ac:dyDescent="0.3">
      <c r="A213" s="116" t="s">
        <v>276</v>
      </c>
    </row>
    <row r="214" spans="1:1" hidden="1" x14ac:dyDescent="0.3">
      <c r="A214" s="116" t="s">
        <v>277</v>
      </c>
    </row>
    <row r="215" spans="1:1" hidden="1" x14ac:dyDescent="0.3">
      <c r="A215" s="116" t="s">
        <v>278</v>
      </c>
    </row>
    <row r="216" spans="1:1" hidden="1" x14ac:dyDescent="0.3">
      <c r="A216" s="116" t="s">
        <v>279</v>
      </c>
    </row>
    <row r="217" spans="1:1" hidden="1" x14ac:dyDescent="0.3">
      <c r="A217" s="116" t="s">
        <v>280</v>
      </c>
    </row>
    <row r="218" spans="1:1" hidden="1" x14ac:dyDescent="0.3">
      <c r="A218" s="116" t="s">
        <v>281</v>
      </c>
    </row>
    <row r="219" spans="1:1" hidden="1" x14ac:dyDescent="0.3">
      <c r="A219" s="116" t="s">
        <v>282</v>
      </c>
    </row>
    <row r="220" spans="1:1" hidden="1" x14ac:dyDescent="0.3">
      <c r="A220" s="116" t="s">
        <v>283</v>
      </c>
    </row>
    <row r="221" spans="1:1" hidden="1" x14ac:dyDescent="0.3">
      <c r="A221" s="116" t="s">
        <v>284</v>
      </c>
    </row>
    <row r="222" spans="1:1" hidden="1" x14ac:dyDescent="0.3">
      <c r="A222" s="116" t="s">
        <v>285</v>
      </c>
    </row>
    <row r="223" spans="1:1" hidden="1" x14ac:dyDescent="0.3">
      <c r="A223" s="116" t="s">
        <v>286</v>
      </c>
    </row>
    <row r="224" spans="1:1" hidden="1" x14ac:dyDescent="0.3">
      <c r="A224" s="116" t="s">
        <v>287</v>
      </c>
    </row>
    <row r="225" spans="1:1" hidden="1" x14ac:dyDescent="0.3">
      <c r="A225" s="116" t="s">
        <v>288</v>
      </c>
    </row>
    <row r="226" spans="1:1" hidden="1" x14ac:dyDescent="0.3">
      <c r="A226" s="116" t="s">
        <v>289</v>
      </c>
    </row>
    <row r="227" spans="1:1" hidden="1" x14ac:dyDescent="0.3">
      <c r="A227" s="116" t="s">
        <v>290</v>
      </c>
    </row>
    <row r="228" spans="1:1" hidden="1" x14ac:dyDescent="0.3">
      <c r="A228" s="116" t="s">
        <v>291</v>
      </c>
    </row>
    <row r="229" spans="1:1" hidden="1" x14ac:dyDescent="0.3">
      <c r="A229" s="116" t="s">
        <v>292</v>
      </c>
    </row>
    <row r="230" spans="1:1" hidden="1" x14ac:dyDescent="0.3">
      <c r="A230" s="116" t="s">
        <v>293</v>
      </c>
    </row>
    <row r="231" spans="1:1" hidden="1" x14ac:dyDescent="0.3"/>
    <row r="232" spans="1:1" hidden="1" x14ac:dyDescent="0.3">
      <c r="A232" s="118" t="s">
        <v>294</v>
      </c>
    </row>
    <row r="233" spans="1:1" hidden="1" x14ac:dyDescent="0.3"/>
    <row r="234" spans="1:1" hidden="1" x14ac:dyDescent="0.3">
      <c r="A234" s="116" t="s">
        <v>23</v>
      </c>
    </row>
    <row r="235" spans="1:1" hidden="1" x14ac:dyDescent="0.3">
      <c r="A235" s="116" t="s">
        <v>24</v>
      </c>
    </row>
    <row r="236" spans="1:1" hidden="1" x14ac:dyDescent="0.3">
      <c r="A236" s="116" t="s">
        <v>94</v>
      </c>
    </row>
    <row r="237" spans="1:1" hidden="1" x14ac:dyDescent="0.3">
      <c r="A237" s="116" t="s">
        <v>99</v>
      </c>
    </row>
    <row r="238" spans="1:1" hidden="1" x14ac:dyDescent="0.3">
      <c r="A238" s="116" t="s">
        <v>25</v>
      </c>
    </row>
    <row r="239" spans="1:1" hidden="1" x14ac:dyDescent="0.3">
      <c r="A239" s="116" t="s">
        <v>26</v>
      </c>
    </row>
    <row r="240" spans="1:1" hidden="1" x14ac:dyDescent="0.3">
      <c r="A240" s="116" t="s">
        <v>112</v>
      </c>
    </row>
    <row r="241" spans="1:1" hidden="1" x14ac:dyDescent="0.3">
      <c r="A241" s="114" t="s">
        <v>113</v>
      </c>
    </row>
    <row r="242" spans="1:1" hidden="1" x14ac:dyDescent="0.3">
      <c r="A242" s="116" t="s">
        <v>28</v>
      </c>
    </row>
    <row r="243" spans="1:1" hidden="1" x14ac:dyDescent="0.3">
      <c r="A243" s="116" t="s">
        <v>29</v>
      </c>
    </row>
    <row r="244" spans="1:1" hidden="1" x14ac:dyDescent="0.3">
      <c r="A244" s="116" t="s">
        <v>30</v>
      </c>
    </row>
    <row r="245" spans="1:1" hidden="1" x14ac:dyDescent="0.3">
      <c r="A245" s="116" t="s">
        <v>100</v>
      </c>
    </row>
    <row r="246" spans="1:1" hidden="1" x14ac:dyDescent="0.3">
      <c r="A246" s="116" t="s">
        <v>31</v>
      </c>
    </row>
    <row r="247" spans="1:1" hidden="1" x14ac:dyDescent="0.3">
      <c r="A247" s="116" t="s">
        <v>32</v>
      </c>
    </row>
    <row r="248" spans="1:1" hidden="1" x14ac:dyDescent="0.3">
      <c r="A248" s="116" t="s">
        <v>89</v>
      </c>
    </row>
    <row r="249" spans="1:1" hidden="1" x14ac:dyDescent="0.3">
      <c r="A249" s="116" t="s">
        <v>33</v>
      </c>
    </row>
    <row r="250" spans="1:1" hidden="1" x14ac:dyDescent="0.3">
      <c r="A250" s="116" t="s">
        <v>114</v>
      </c>
    </row>
    <row r="251" spans="1:1" hidden="1" x14ac:dyDescent="0.3">
      <c r="A251" s="116" t="s">
        <v>34</v>
      </c>
    </row>
    <row r="252" spans="1:1" hidden="1" x14ac:dyDescent="0.3">
      <c r="A252" s="116" t="s">
        <v>35</v>
      </c>
    </row>
    <row r="253" spans="1:1" hidden="1" x14ac:dyDescent="0.3">
      <c r="A253" s="116" t="s">
        <v>90</v>
      </c>
    </row>
    <row r="254" spans="1:1" ht="14.25" hidden="1" customHeight="1" x14ac:dyDescent="0.3">
      <c r="A254" s="116" t="s">
        <v>36</v>
      </c>
    </row>
    <row r="255" spans="1:1" hidden="1" x14ac:dyDescent="0.3">
      <c r="A255" s="116" t="s">
        <v>295</v>
      </c>
    </row>
    <row r="256" spans="1:1" hidden="1" x14ac:dyDescent="0.3">
      <c r="A256" s="116" t="s">
        <v>37</v>
      </c>
    </row>
    <row r="257" spans="1:1" hidden="1" x14ac:dyDescent="0.3">
      <c r="A257" s="116" t="s">
        <v>38</v>
      </c>
    </row>
    <row r="258" spans="1:1" hidden="1" x14ac:dyDescent="0.3">
      <c r="A258" s="116" t="s">
        <v>39</v>
      </c>
    </row>
    <row r="259" spans="1:1" hidden="1" x14ac:dyDescent="0.3">
      <c r="A259" s="116" t="s">
        <v>40</v>
      </c>
    </row>
    <row r="260" spans="1:1" hidden="1" x14ac:dyDescent="0.3">
      <c r="A260" s="116" t="s">
        <v>41</v>
      </c>
    </row>
    <row r="261" spans="1:1" hidden="1" x14ac:dyDescent="0.3">
      <c r="A261" s="116" t="s">
        <v>42</v>
      </c>
    </row>
    <row r="262" spans="1:1" hidden="1" x14ac:dyDescent="0.3">
      <c r="A262" s="116" t="s">
        <v>43</v>
      </c>
    </row>
    <row r="263" spans="1:1" hidden="1" x14ac:dyDescent="0.3">
      <c r="A263" s="116" t="s">
        <v>44</v>
      </c>
    </row>
    <row r="264" spans="1:1" hidden="1" x14ac:dyDescent="0.3">
      <c r="A264" s="116" t="s">
        <v>45</v>
      </c>
    </row>
    <row r="265" spans="1:1" hidden="1" x14ac:dyDescent="0.3">
      <c r="A265" s="116" t="s">
        <v>46</v>
      </c>
    </row>
    <row r="266" spans="1:1" hidden="1" x14ac:dyDescent="0.3">
      <c r="A266" s="116" t="s">
        <v>47</v>
      </c>
    </row>
    <row r="267" spans="1:1" hidden="1" x14ac:dyDescent="0.3">
      <c r="A267" s="116" t="s">
        <v>48</v>
      </c>
    </row>
    <row r="268" spans="1:1" hidden="1" x14ac:dyDescent="0.3">
      <c r="A268" s="116" t="s">
        <v>49</v>
      </c>
    </row>
    <row r="269" spans="1:1" hidden="1" x14ac:dyDescent="0.3">
      <c r="A269" s="116" t="s">
        <v>50</v>
      </c>
    </row>
    <row r="270" spans="1:1" hidden="1" x14ac:dyDescent="0.3">
      <c r="A270" s="116" t="s">
        <v>296</v>
      </c>
    </row>
    <row r="271" spans="1:1" hidden="1" x14ac:dyDescent="0.3">
      <c r="A271" s="116" t="s">
        <v>115</v>
      </c>
    </row>
    <row r="272" spans="1:1" hidden="1" x14ac:dyDescent="0.3">
      <c r="A272" s="116" t="s">
        <v>51</v>
      </c>
    </row>
    <row r="273" spans="1:1" hidden="1" x14ac:dyDescent="0.3">
      <c r="A273" s="116" t="s">
        <v>52</v>
      </c>
    </row>
    <row r="274" spans="1:1" hidden="1" x14ac:dyDescent="0.3">
      <c r="A274" s="116" t="s">
        <v>53</v>
      </c>
    </row>
    <row r="275" spans="1:1" hidden="1" x14ac:dyDescent="0.3">
      <c r="A275" s="116" t="s">
        <v>54</v>
      </c>
    </row>
    <row r="276" spans="1:1" hidden="1" x14ac:dyDescent="0.3">
      <c r="A276" s="116" t="s">
        <v>55</v>
      </c>
    </row>
    <row r="277" spans="1:1" hidden="1" x14ac:dyDescent="0.3">
      <c r="A277" s="116" t="s">
        <v>56</v>
      </c>
    </row>
    <row r="278" spans="1:1" hidden="1" x14ac:dyDescent="0.3">
      <c r="A278" s="116" t="s">
        <v>57</v>
      </c>
    </row>
    <row r="279" spans="1:1" hidden="1" x14ac:dyDescent="0.3">
      <c r="A279" s="116" t="s">
        <v>297</v>
      </c>
    </row>
    <row r="280" spans="1:1" hidden="1" x14ac:dyDescent="0.3">
      <c r="A280" s="116" t="s">
        <v>80</v>
      </c>
    </row>
    <row r="281" spans="1:1" hidden="1" x14ac:dyDescent="0.3">
      <c r="A281" s="116" t="s">
        <v>298</v>
      </c>
    </row>
    <row r="282" spans="1:1" hidden="1" x14ac:dyDescent="0.3">
      <c r="A282" s="116" t="s">
        <v>58</v>
      </c>
    </row>
    <row r="283" spans="1:1" hidden="1" x14ac:dyDescent="0.3">
      <c r="A283" s="116" t="s">
        <v>59</v>
      </c>
    </row>
    <row r="284" spans="1:1" hidden="1" x14ac:dyDescent="0.3">
      <c r="A284" s="116" t="s">
        <v>78</v>
      </c>
    </row>
    <row r="285" spans="1:1" hidden="1" x14ac:dyDescent="0.3">
      <c r="A285" s="116" t="s">
        <v>83</v>
      </c>
    </row>
    <row r="286" spans="1:1" hidden="1" x14ac:dyDescent="0.3">
      <c r="A286" s="116" t="s">
        <v>299</v>
      </c>
    </row>
    <row r="287" spans="1:1" hidden="1" x14ac:dyDescent="0.3">
      <c r="A287" s="116" t="s">
        <v>60</v>
      </c>
    </row>
    <row r="288" spans="1:1" hidden="1" x14ac:dyDescent="0.3">
      <c r="A288" s="116" t="s">
        <v>91</v>
      </c>
    </row>
    <row r="289" spans="1:1" hidden="1" x14ac:dyDescent="0.3">
      <c r="A289" s="116" t="s">
        <v>61</v>
      </c>
    </row>
    <row r="290" spans="1:1" hidden="1" x14ac:dyDescent="0.3">
      <c r="A290" s="116" t="s">
        <v>300</v>
      </c>
    </row>
    <row r="291" spans="1:1" hidden="1" x14ac:dyDescent="0.3">
      <c r="A291" s="116" t="s">
        <v>62</v>
      </c>
    </row>
    <row r="292" spans="1:1" hidden="1" x14ac:dyDescent="0.3">
      <c r="A292" s="116" t="s">
        <v>63</v>
      </c>
    </row>
    <row r="293" spans="1:1" hidden="1" x14ac:dyDescent="0.3">
      <c r="A293" s="116" t="s">
        <v>301</v>
      </c>
    </row>
    <row r="294" spans="1:1" hidden="1" x14ac:dyDescent="0.3">
      <c r="A294" s="116" t="s">
        <v>64</v>
      </c>
    </row>
    <row r="295" spans="1:1" hidden="1" x14ac:dyDescent="0.3">
      <c r="A295" s="116" t="s">
        <v>116</v>
      </c>
    </row>
    <row r="296" spans="1:1" hidden="1" x14ac:dyDescent="0.3">
      <c r="A296" s="116" t="s">
        <v>302</v>
      </c>
    </row>
    <row r="297" spans="1:1" hidden="1" x14ac:dyDescent="0.3">
      <c r="A297" s="116" t="s">
        <v>65</v>
      </c>
    </row>
    <row r="298" spans="1:1" hidden="1" x14ac:dyDescent="0.3">
      <c r="A298" s="116" t="s">
        <v>66</v>
      </c>
    </row>
    <row r="299" spans="1:1" hidden="1" x14ac:dyDescent="0.3">
      <c r="A299" s="116" t="s">
        <v>117</v>
      </c>
    </row>
    <row r="300" spans="1:1" hidden="1" x14ac:dyDescent="0.3">
      <c r="A300" s="116" t="s">
        <v>67</v>
      </c>
    </row>
    <row r="301" spans="1:1" hidden="1" x14ac:dyDescent="0.3">
      <c r="A301" s="116" t="s">
        <v>68</v>
      </c>
    </row>
    <row r="302" spans="1:1" hidden="1" x14ac:dyDescent="0.3">
      <c r="A302" s="116" t="s">
        <v>93</v>
      </c>
    </row>
    <row r="303" spans="1:1" hidden="1" x14ac:dyDescent="0.3">
      <c r="A303" s="116" t="s">
        <v>69</v>
      </c>
    </row>
    <row r="304" spans="1:1" hidden="1" x14ac:dyDescent="0.3">
      <c r="A304" s="116" t="s">
        <v>79</v>
      </c>
    </row>
    <row r="305" spans="1:1" hidden="1" x14ac:dyDescent="0.3">
      <c r="A305" s="116" t="s">
        <v>70</v>
      </c>
    </row>
    <row r="306" spans="1:1" hidden="1" x14ac:dyDescent="0.3">
      <c r="A306" s="116" t="s">
        <v>303</v>
      </c>
    </row>
    <row r="307" spans="1:1" hidden="1" x14ac:dyDescent="0.3">
      <c r="A307" s="116" t="s">
        <v>71</v>
      </c>
    </row>
    <row r="308" spans="1:1" hidden="1" x14ac:dyDescent="0.3">
      <c r="A308" s="116" t="s">
        <v>72</v>
      </c>
    </row>
    <row r="309" spans="1:1" hidden="1" x14ac:dyDescent="0.3">
      <c r="A309" s="116" t="s">
        <v>82</v>
      </c>
    </row>
    <row r="310" spans="1:1" hidden="1" x14ac:dyDescent="0.3">
      <c r="A310" s="116" t="s">
        <v>73</v>
      </c>
    </row>
    <row r="311" spans="1:1" hidden="1" x14ac:dyDescent="0.3">
      <c r="A311" s="116" t="s">
        <v>304</v>
      </c>
    </row>
    <row r="312" spans="1:1" hidden="1" x14ac:dyDescent="0.3">
      <c r="A312" s="116" t="s">
        <v>95</v>
      </c>
    </row>
    <row r="313" spans="1:1" hidden="1" x14ac:dyDescent="0.3">
      <c r="A313" s="116" t="s">
        <v>305</v>
      </c>
    </row>
    <row r="314" spans="1:1" hidden="1" x14ac:dyDescent="0.3">
      <c r="A314" s="116" t="s">
        <v>306</v>
      </c>
    </row>
    <row r="315" spans="1:1" hidden="1" x14ac:dyDescent="0.3">
      <c r="A315" s="117" t="s">
        <v>74</v>
      </c>
    </row>
    <row r="316" spans="1:1" hidden="1" x14ac:dyDescent="0.3">
      <c r="A316" s="114" t="s">
        <v>101</v>
      </c>
    </row>
    <row r="317" spans="1:1" hidden="1" x14ac:dyDescent="0.3">
      <c r="A317" s="116" t="s">
        <v>27</v>
      </c>
    </row>
    <row r="318" spans="1:1" hidden="1" x14ac:dyDescent="0.3">
      <c r="A318" s="114" t="s">
        <v>307</v>
      </c>
    </row>
    <row r="319" spans="1:1" hidden="1" x14ac:dyDescent="0.3">
      <c r="A319" s="114" t="s">
        <v>308</v>
      </c>
    </row>
  </sheetData>
  <sheetProtection sheet="1" objects="1" scenarios="1" selectLockedCells="1"/>
  <dataConsolidate/>
  <mergeCells count="27">
    <mergeCell ref="A42:C42"/>
    <mergeCell ref="A50:L50"/>
    <mergeCell ref="A49:L49"/>
    <mergeCell ref="B48:L48"/>
    <mergeCell ref="B47:L47"/>
    <mergeCell ref="A46:M46"/>
    <mergeCell ref="A45:N45"/>
    <mergeCell ref="A44:L44"/>
    <mergeCell ref="A43:C43"/>
    <mergeCell ref="J10:K10"/>
    <mergeCell ref="A11:C11"/>
    <mergeCell ref="J36:L36"/>
    <mergeCell ref="A1:L1"/>
    <mergeCell ref="A2:L2"/>
    <mergeCell ref="J6:K6"/>
    <mergeCell ref="J8:K8"/>
    <mergeCell ref="B35:C35"/>
    <mergeCell ref="B9:C9"/>
    <mergeCell ref="A12:L12"/>
    <mergeCell ref="A40:C40"/>
    <mergeCell ref="A33:L33"/>
    <mergeCell ref="A39:C39"/>
    <mergeCell ref="J37:L37"/>
    <mergeCell ref="B36:C36"/>
    <mergeCell ref="C38:J38"/>
    <mergeCell ref="B37:C37"/>
    <mergeCell ref="J35:L35"/>
  </mergeCells>
  <phoneticPr fontId="1" type="noConversion"/>
  <dataValidations xWindow="292" yWindow="472" count="7">
    <dataValidation type="custom" allowBlank="1" showErrorMessage="1" errorTitle="Exceeded Maximum Hours per Week" sqref="B37" xr:uid="{00000000-0002-0000-0100-000000000000}">
      <formula1>"sum(J10:J23)=""&lt;=80"""</formula1>
    </dataValidation>
    <dataValidation type="textLength" operator="equal" allowBlank="1" showInputMessage="1" showErrorMessage="1" errorTitle="Incorrect number of digits" error="The speedtype must be eight digits." sqref="J8:K8 J6:K6 B6 B8" xr:uid="{00000000-0002-0000-0100-000001000000}">
      <formula1>8</formula1>
    </dataValidation>
    <dataValidation type="decimal" allowBlank="1" showInputMessage="1" showErrorMessage="1" error="Student Employee pay rates must be between $7.28 - $18.00." sqref="G10" xr:uid="{00000000-0002-0000-0100-000002000000}">
      <formula1>7.64</formula1>
      <formula2>18</formula2>
    </dataValidation>
    <dataValidation type="list" allowBlank="1" showInputMessage="1" showErrorMessage="1" sqref="C6 C8 L6 L8" xr:uid="{00000000-0002-0000-0100-000003000000}">
      <formula1>$J$53:$J$75</formula1>
    </dataValidation>
    <dataValidation type="date" allowBlank="1" showInputMessage="1" showErrorMessage="1" errorTitle="Invalid Date Entered" error="You have entered a date that does not fall within this payperiod. _x000a__x000a_?'s call 719.255.3464 or e-mail sepayrol@uccs.edu" sqref="A14:A32" xr:uid="{00000000-0002-0000-0100-000004000000}">
      <formula1>46166</formula1>
      <formula2>46179</formula2>
    </dataValidation>
    <dataValidation allowBlank="1" showInputMessage="1" showErrorMessage="1" errorTitle="Invalid Date Entered" error="You have entered a date that does not fall within this payperiod. _x000a__x000a_?'s call 719.255.3464 or e-mail sepayrol@uccs.edu" sqref="B14:B32" xr:uid="{00000000-0002-0000-0100-000005000000}"/>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100-000006000000}">
      <formula1>OFFSET($A$53,0,0,COUNTA($A:$A),1)</formula1>
    </dataValidation>
  </dataValidations>
  <hyperlinks>
    <hyperlink ref="A49:L49" r:id="rId1" display="For the most up-to-date form, see our website at:  http://www.uccs.edu/~stuemp/formstuemp.shtml" xr:uid="{00000000-0004-0000-0100-000000000000}"/>
    <hyperlink ref="A49" r:id="rId2" display="For the most up-to-date form, see our website at:  http://www.uccs.edu/~stuemp/formstuemp.htm" xr:uid="{00000000-0004-0000-0100-000001000000}"/>
    <hyperlink ref="A50:L50" r:id="rId3" display="If you are having problems with the timesheet or have any questions please contact Student Employment at 719.262.3454 or e-mail us at stuemp@uccs.edu" xr:uid="{00000000-0004-0000-0100-000002000000}"/>
  </hyperlinks>
  <printOptions horizontalCentered="1" verticalCentered="1"/>
  <pageMargins left="0.25" right="0.25" top="0.75" bottom="0.75" header="0.3" footer="0.3"/>
  <pageSetup scale="59" orientation="portrait" blackAndWhite="1" horizontalDpi="300" verticalDpi="300" r:id="rId4"/>
  <headerFooter alignWithMargins="0">
    <oddFooter>&amp;C&amp;Z&amp;F</oddFooter>
  </headerFooter>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pageSetUpPr fitToPage="1"/>
  </sheetPr>
  <dimension ref="A1:R318"/>
  <sheetViews>
    <sheetView workbookViewId="0">
      <selection activeCell="A17" sqref="A17:A18"/>
    </sheetView>
  </sheetViews>
  <sheetFormatPr defaultColWidth="9.1796875" defaultRowHeight="15" x14ac:dyDescent="0.3"/>
  <cols>
    <col min="1" max="1" width="25.81640625" style="114" customWidth="1"/>
    <col min="2" max="2" width="25.453125" style="114" customWidth="1"/>
    <col min="3" max="3" width="13" style="114" customWidth="1"/>
    <col min="4" max="4" width="12.54296875" style="114" hidden="1" customWidth="1"/>
    <col min="5" max="6" width="9.1796875" style="114" hidden="1" customWidth="1"/>
    <col min="7" max="7" width="12.26953125" style="114" customWidth="1"/>
    <col min="8" max="9" width="9.1796875" style="114" hidden="1" customWidth="1"/>
    <col min="10" max="10" width="10.1796875" style="114" customWidth="1"/>
    <col min="11" max="11" width="15.453125" style="114" customWidth="1"/>
    <col min="12" max="12" width="13.7265625" style="114" customWidth="1"/>
    <col min="13" max="16384" width="9.1796875" style="114"/>
  </cols>
  <sheetData>
    <row r="1" spans="1:12" s="129" customFormat="1" ht="44.25" customHeight="1" thickTop="1" x14ac:dyDescent="0.65">
      <c r="A1" s="399" t="s">
        <v>0</v>
      </c>
      <c r="B1" s="400"/>
      <c r="C1" s="400"/>
      <c r="D1" s="400"/>
      <c r="E1" s="400"/>
      <c r="F1" s="400"/>
      <c r="G1" s="400"/>
      <c r="H1" s="400"/>
      <c r="I1" s="400"/>
      <c r="J1" s="400"/>
      <c r="K1" s="400"/>
      <c r="L1" s="401"/>
    </row>
    <row r="2" spans="1:12" s="130" customFormat="1" ht="33" customHeight="1" x14ac:dyDescent="0.6">
      <c r="A2" s="402" t="s">
        <v>1</v>
      </c>
      <c r="B2" s="346"/>
      <c r="C2" s="346"/>
      <c r="D2" s="346"/>
      <c r="E2" s="346"/>
      <c r="F2" s="346"/>
      <c r="G2" s="346"/>
      <c r="H2" s="346"/>
      <c r="I2" s="346"/>
      <c r="J2" s="346"/>
      <c r="K2" s="346"/>
      <c r="L2" s="403"/>
    </row>
    <row r="3" spans="1:12" ht="33.75" customHeight="1" thickBot="1" x14ac:dyDescent="0.45">
      <c r="A3" s="244"/>
      <c r="B3" s="245" t="s">
        <v>108</v>
      </c>
      <c r="C3" s="246" t="str">
        <f>'Summer 2026 Pay Schedule '!A7</f>
        <v>07 June - 20 June</v>
      </c>
      <c r="D3" s="246"/>
      <c r="E3" s="246"/>
      <c r="F3" s="246"/>
      <c r="G3" s="246"/>
      <c r="H3" s="246"/>
      <c r="I3" s="246"/>
      <c r="J3" s="246"/>
      <c r="K3" s="246"/>
      <c r="L3" s="247"/>
    </row>
    <row r="4" spans="1:12" ht="40.5" customHeight="1" thickTop="1" thickBot="1" x14ac:dyDescent="0.4">
      <c r="A4" s="254" t="s">
        <v>2</v>
      </c>
      <c r="B4" s="290">
        <f>Employee_Name</f>
        <v>0</v>
      </c>
      <c r="C4" s="148" t="s">
        <v>4</v>
      </c>
      <c r="D4" s="147"/>
      <c r="E4" s="147"/>
      <c r="F4" s="147"/>
      <c r="G4" s="252">
        <f>'24 May-06 Jun'!G4</f>
        <v>0</v>
      </c>
      <c r="H4" s="147"/>
      <c r="I4" s="147"/>
      <c r="J4" s="147"/>
      <c r="K4" s="148" t="s">
        <v>3</v>
      </c>
      <c r="L4" s="253" t="str">
        <f>'24 May-06 Jun'!L4</f>
        <v>test</v>
      </c>
    </row>
    <row r="5" spans="1:12" x14ac:dyDescent="0.3">
      <c r="A5" s="254"/>
      <c r="B5" s="255"/>
      <c r="L5" s="256"/>
    </row>
    <row r="6" spans="1:12" ht="15.5" thickBot="1" x14ac:dyDescent="0.35">
      <c r="A6" s="254" t="s">
        <v>84</v>
      </c>
      <c r="B6" s="257">
        <f>'24 May-06 Jun'!B6</f>
        <v>0</v>
      </c>
      <c r="C6" s="144" t="str">
        <f>'24 May-06 Jun'!C6</f>
        <v>Percent</v>
      </c>
      <c r="G6" s="145" t="s">
        <v>84</v>
      </c>
      <c r="H6" s="145"/>
      <c r="I6" s="145"/>
      <c r="J6" s="420">
        <f>'24 May-06 Jun'!J6:K6</f>
        <v>0</v>
      </c>
      <c r="K6" s="420"/>
      <c r="L6" s="291" t="s">
        <v>85</v>
      </c>
    </row>
    <row r="7" spans="1:12" x14ac:dyDescent="0.3">
      <c r="A7" s="254"/>
      <c r="J7" s="255"/>
      <c r="K7" s="255"/>
      <c r="L7" s="256"/>
    </row>
    <row r="8" spans="1:12" ht="15.5" thickBot="1" x14ac:dyDescent="0.35">
      <c r="A8" s="254" t="s">
        <v>84</v>
      </c>
      <c r="B8" s="257">
        <f>'24 May-06 Jun'!B8</f>
        <v>0</v>
      </c>
      <c r="C8" s="144" t="str">
        <f>'24 May-06 Jun'!C8</f>
        <v>Percent</v>
      </c>
      <c r="G8" s="145" t="s">
        <v>84</v>
      </c>
      <c r="H8" s="145"/>
      <c r="I8" s="145"/>
      <c r="J8" s="421">
        <f>'24 May-06 Jun'!J8:K8</f>
        <v>0</v>
      </c>
      <c r="K8" s="421"/>
      <c r="L8" s="258" t="str">
        <f>'24 May-06 Jun'!L8</f>
        <v>Percent</v>
      </c>
    </row>
    <row r="9" spans="1:12" ht="27.75" customHeight="1" thickBot="1" x14ac:dyDescent="0.35">
      <c r="A9" s="254" t="s">
        <v>5</v>
      </c>
      <c r="B9" s="348">
        <f>'24 May-06 Jun'!B9:C9</f>
        <v>0</v>
      </c>
      <c r="C9" s="348"/>
      <c r="D9" s="147"/>
      <c r="E9" s="147"/>
      <c r="F9" s="147"/>
      <c r="G9" s="147"/>
      <c r="H9" s="147"/>
      <c r="I9" s="147"/>
      <c r="J9" s="147"/>
      <c r="K9" s="148" t="s">
        <v>6</v>
      </c>
      <c r="L9" s="259" t="str">
        <f>'24 May-06 Jun'!L9</f>
        <v>Summer 2026</v>
      </c>
    </row>
    <row r="10" spans="1:12" ht="32.25" customHeight="1" thickBot="1" x14ac:dyDescent="0.35">
      <c r="A10" s="254" t="s">
        <v>7</v>
      </c>
      <c r="B10" s="292">
        <f>'24 May-06 Jun'!B10</f>
        <v>0</v>
      </c>
      <c r="C10" s="148" t="s">
        <v>8</v>
      </c>
      <c r="D10" s="147"/>
      <c r="E10" s="147"/>
      <c r="F10" s="147"/>
      <c r="G10" s="260">
        <f>'24 May-06 Jun'!G10</f>
        <v>0</v>
      </c>
      <c r="H10" s="147"/>
      <c r="I10" s="147"/>
      <c r="J10" s="393" t="s">
        <v>21</v>
      </c>
      <c r="K10" s="394"/>
      <c r="L10" s="262">
        <f>IF(G10&lt;1,0,(B10-'24 May-06 Jun'!J36)/G10)</f>
        <v>0</v>
      </c>
    </row>
    <row r="11" spans="1:12" ht="39" customHeight="1" thickBot="1" x14ac:dyDescent="0.35">
      <c r="A11" s="395" t="s">
        <v>9</v>
      </c>
      <c r="B11" s="422"/>
      <c r="C11" s="422"/>
      <c r="D11" s="153"/>
      <c r="E11" s="153"/>
      <c r="F11" s="153"/>
      <c r="G11" s="263">
        <f>L10/18</f>
        <v>0</v>
      </c>
      <c r="H11" s="147"/>
      <c r="I11" s="147"/>
      <c r="J11" s="147"/>
      <c r="K11" s="147"/>
      <c r="L11" s="264"/>
    </row>
    <row r="12" spans="1:12" ht="18" thickBot="1" x14ac:dyDescent="0.35">
      <c r="A12" s="406"/>
      <c r="B12" s="418"/>
      <c r="C12" s="418"/>
      <c r="D12" s="418"/>
      <c r="E12" s="418"/>
      <c r="F12" s="418"/>
      <c r="G12" s="418"/>
      <c r="H12" s="418"/>
      <c r="I12" s="418"/>
      <c r="J12" s="418"/>
      <c r="K12" s="418"/>
      <c r="L12" s="419"/>
    </row>
    <row r="13" spans="1:12" ht="65.25" customHeight="1" thickTop="1" x14ac:dyDescent="0.3">
      <c r="A13" s="265" t="s">
        <v>12</v>
      </c>
      <c r="B13" s="266" t="s">
        <v>75</v>
      </c>
      <c r="C13" s="267" t="s">
        <v>17</v>
      </c>
      <c r="D13" s="268" t="s">
        <v>14</v>
      </c>
      <c r="E13" s="269" t="s">
        <v>76</v>
      </c>
      <c r="F13" s="270"/>
      <c r="G13" s="271" t="s">
        <v>15</v>
      </c>
      <c r="H13" s="268" t="s">
        <v>76</v>
      </c>
      <c r="I13" s="270"/>
      <c r="J13" s="272" t="s">
        <v>14</v>
      </c>
      <c r="K13" s="266" t="s">
        <v>16</v>
      </c>
      <c r="L13" s="293" t="s">
        <v>18</v>
      </c>
    </row>
    <row r="14" spans="1:12" x14ac:dyDescent="0.3">
      <c r="A14" s="274"/>
      <c r="B14" s="120"/>
      <c r="C14" s="67"/>
      <c r="D14" s="175">
        <f>C14-B14</f>
        <v>0</v>
      </c>
      <c r="E14" s="176">
        <f>D14</f>
        <v>0</v>
      </c>
      <c r="F14" s="177">
        <f>E14*24</f>
        <v>0</v>
      </c>
      <c r="G14" s="71"/>
      <c r="H14" s="176">
        <f>G14</f>
        <v>0</v>
      </c>
      <c r="I14" s="177">
        <f t="shared" ref="I14:I26" si="0">H14*24</f>
        <v>0</v>
      </c>
      <c r="J14" s="183">
        <f>F14-I14</f>
        <v>0</v>
      </c>
      <c r="K14" s="180">
        <f>J14*$G$10</f>
        <v>0</v>
      </c>
      <c r="L14" s="278">
        <f>L10-J14</f>
        <v>0</v>
      </c>
    </row>
    <row r="15" spans="1:12" x14ac:dyDescent="0.3">
      <c r="A15" s="274"/>
      <c r="B15" s="120"/>
      <c r="C15" s="67"/>
      <c r="D15" s="168">
        <f t="shared" ref="D15:D32" si="1">C15-B15</f>
        <v>0</v>
      </c>
      <c r="E15" s="169">
        <f t="shared" ref="E15:E32" si="2">D15</f>
        <v>0</v>
      </c>
      <c r="F15" s="170">
        <f t="shared" ref="F15:F32" si="3">E15*24</f>
        <v>0</v>
      </c>
      <c r="G15" s="71"/>
      <c r="H15" s="169">
        <f t="shared" ref="H15:H26" si="4">G15</f>
        <v>0</v>
      </c>
      <c r="I15" s="170">
        <f t="shared" si="0"/>
        <v>0</v>
      </c>
      <c r="J15" s="276">
        <f>F15-I15</f>
        <v>0</v>
      </c>
      <c r="K15" s="173">
        <f t="shared" ref="K15:K32" si="5">J15*$G$10</f>
        <v>0</v>
      </c>
      <c r="L15" s="278">
        <f>L14-J15</f>
        <v>0</v>
      </c>
    </row>
    <row r="16" spans="1:12" x14ac:dyDescent="0.3">
      <c r="A16" s="274"/>
      <c r="B16" s="120"/>
      <c r="C16" s="67"/>
      <c r="D16" s="175">
        <f t="shared" si="1"/>
        <v>0</v>
      </c>
      <c r="E16" s="176">
        <f t="shared" si="2"/>
        <v>0</v>
      </c>
      <c r="F16" s="177">
        <f t="shared" si="3"/>
        <v>0</v>
      </c>
      <c r="G16" s="71"/>
      <c r="H16" s="176">
        <f t="shared" si="4"/>
        <v>0</v>
      </c>
      <c r="I16" s="177">
        <f t="shared" si="0"/>
        <v>0</v>
      </c>
      <c r="J16" s="183">
        <f>F16-I16</f>
        <v>0</v>
      </c>
      <c r="K16" s="180">
        <f t="shared" si="5"/>
        <v>0</v>
      </c>
      <c r="L16" s="277">
        <f t="shared" ref="L16:L32" si="6">L15-J16</f>
        <v>0</v>
      </c>
    </row>
    <row r="17" spans="1:12" x14ac:dyDescent="0.3">
      <c r="A17" s="274"/>
      <c r="B17" s="120"/>
      <c r="C17" s="67"/>
      <c r="D17" s="168">
        <f t="shared" si="1"/>
        <v>0</v>
      </c>
      <c r="E17" s="169">
        <f t="shared" si="2"/>
        <v>0</v>
      </c>
      <c r="F17" s="170">
        <f t="shared" si="3"/>
        <v>0</v>
      </c>
      <c r="G17" s="71"/>
      <c r="H17" s="169">
        <f t="shared" si="4"/>
        <v>0</v>
      </c>
      <c r="I17" s="170">
        <f t="shared" si="0"/>
        <v>0</v>
      </c>
      <c r="J17" s="276">
        <f t="shared" ref="J17:J32" si="7">F17-I17</f>
        <v>0</v>
      </c>
      <c r="K17" s="173">
        <f t="shared" si="5"/>
        <v>0</v>
      </c>
      <c r="L17" s="275">
        <f t="shared" si="6"/>
        <v>0</v>
      </c>
    </row>
    <row r="18" spans="1:12" x14ac:dyDescent="0.3">
      <c r="A18" s="274"/>
      <c r="B18" s="120"/>
      <c r="C18" s="67"/>
      <c r="D18" s="175">
        <f t="shared" si="1"/>
        <v>0</v>
      </c>
      <c r="E18" s="176">
        <f t="shared" si="2"/>
        <v>0</v>
      </c>
      <c r="F18" s="177">
        <f t="shared" si="3"/>
        <v>0</v>
      </c>
      <c r="G18" s="71"/>
      <c r="H18" s="176">
        <f t="shared" si="4"/>
        <v>0</v>
      </c>
      <c r="I18" s="177">
        <f t="shared" si="0"/>
        <v>0</v>
      </c>
      <c r="J18" s="183">
        <f t="shared" si="7"/>
        <v>0</v>
      </c>
      <c r="K18" s="180">
        <f t="shared" si="5"/>
        <v>0</v>
      </c>
      <c r="L18" s="277">
        <f t="shared" si="6"/>
        <v>0</v>
      </c>
    </row>
    <row r="19" spans="1:12" x14ac:dyDescent="0.3">
      <c r="A19" s="274"/>
      <c r="B19" s="120"/>
      <c r="C19" s="67"/>
      <c r="D19" s="168">
        <f t="shared" si="1"/>
        <v>0</v>
      </c>
      <c r="E19" s="169">
        <f t="shared" si="2"/>
        <v>0</v>
      </c>
      <c r="F19" s="170">
        <f t="shared" si="3"/>
        <v>0</v>
      </c>
      <c r="G19" s="71"/>
      <c r="H19" s="169">
        <f t="shared" si="4"/>
        <v>0</v>
      </c>
      <c r="I19" s="170">
        <f t="shared" si="0"/>
        <v>0</v>
      </c>
      <c r="J19" s="276">
        <f t="shared" si="7"/>
        <v>0</v>
      </c>
      <c r="K19" s="173">
        <f t="shared" si="5"/>
        <v>0</v>
      </c>
      <c r="L19" s="275">
        <f t="shared" si="6"/>
        <v>0</v>
      </c>
    </row>
    <row r="20" spans="1:12" x14ac:dyDescent="0.3">
      <c r="A20" s="274"/>
      <c r="B20" s="120"/>
      <c r="C20" s="67"/>
      <c r="D20" s="175">
        <f t="shared" si="1"/>
        <v>0</v>
      </c>
      <c r="E20" s="176">
        <f t="shared" si="2"/>
        <v>0</v>
      </c>
      <c r="F20" s="177">
        <f t="shared" si="3"/>
        <v>0</v>
      </c>
      <c r="G20" s="71"/>
      <c r="H20" s="176">
        <f t="shared" si="4"/>
        <v>0</v>
      </c>
      <c r="I20" s="177">
        <f t="shared" si="0"/>
        <v>0</v>
      </c>
      <c r="J20" s="183">
        <f t="shared" si="7"/>
        <v>0</v>
      </c>
      <c r="K20" s="180">
        <f t="shared" si="5"/>
        <v>0</v>
      </c>
      <c r="L20" s="275">
        <f t="shared" si="6"/>
        <v>0</v>
      </c>
    </row>
    <row r="21" spans="1:12" x14ac:dyDescent="0.3">
      <c r="A21" s="274"/>
      <c r="B21" s="120"/>
      <c r="C21" s="67"/>
      <c r="D21" s="168">
        <f t="shared" si="1"/>
        <v>0</v>
      </c>
      <c r="E21" s="169">
        <f t="shared" si="2"/>
        <v>0</v>
      </c>
      <c r="F21" s="170">
        <f t="shared" si="3"/>
        <v>0</v>
      </c>
      <c r="G21" s="71"/>
      <c r="H21" s="169">
        <f t="shared" si="4"/>
        <v>0</v>
      </c>
      <c r="I21" s="170">
        <f t="shared" si="0"/>
        <v>0</v>
      </c>
      <c r="J21" s="276">
        <f t="shared" si="7"/>
        <v>0</v>
      </c>
      <c r="K21" s="173">
        <f t="shared" si="5"/>
        <v>0</v>
      </c>
      <c r="L21" s="275">
        <f t="shared" si="6"/>
        <v>0</v>
      </c>
    </row>
    <row r="22" spans="1:12" x14ac:dyDescent="0.3">
      <c r="A22" s="274"/>
      <c r="B22" s="120"/>
      <c r="C22" s="67"/>
      <c r="D22" s="175">
        <f t="shared" si="1"/>
        <v>0</v>
      </c>
      <c r="E22" s="176">
        <f t="shared" si="2"/>
        <v>0</v>
      </c>
      <c r="F22" s="177">
        <f t="shared" si="3"/>
        <v>0</v>
      </c>
      <c r="G22" s="71"/>
      <c r="H22" s="176">
        <f t="shared" si="4"/>
        <v>0</v>
      </c>
      <c r="I22" s="177">
        <f t="shared" si="0"/>
        <v>0</v>
      </c>
      <c r="J22" s="183">
        <f t="shared" si="7"/>
        <v>0</v>
      </c>
      <c r="K22" s="180">
        <f t="shared" si="5"/>
        <v>0</v>
      </c>
      <c r="L22" s="277">
        <f t="shared" si="6"/>
        <v>0</v>
      </c>
    </row>
    <row r="23" spans="1:12" x14ac:dyDescent="0.3">
      <c r="A23" s="274"/>
      <c r="B23" s="120"/>
      <c r="C23" s="67"/>
      <c r="D23" s="168">
        <f t="shared" si="1"/>
        <v>0</v>
      </c>
      <c r="E23" s="169">
        <f t="shared" si="2"/>
        <v>0</v>
      </c>
      <c r="F23" s="170">
        <f t="shared" si="3"/>
        <v>0</v>
      </c>
      <c r="G23" s="71"/>
      <c r="H23" s="169">
        <f t="shared" si="4"/>
        <v>0</v>
      </c>
      <c r="I23" s="170">
        <f t="shared" si="0"/>
        <v>0</v>
      </c>
      <c r="J23" s="276">
        <f t="shared" si="7"/>
        <v>0</v>
      </c>
      <c r="K23" s="173">
        <f t="shared" si="5"/>
        <v>0</v>
      </c>
      <c r="L23" s="275">
        <f t="shared" si="6"/>
        <v>0</v>
      </c>
    </row>
    <row r="24" spans="1:12" x14ac:dyDescent="0.3">
      <c r="A24" s="274"/>
      <c r="B24" s="120"/>
      <c r="C24" s="67"/>
      <c r="D24" s="175">
        <f t="shared" si="1"/>
        <v>0</v>
      </c>
      <c r="E24" s="176">
        <f t="shared" si="2"/>
        <v>0</v>
      </c>
      <c r="F24" s="177">
        <f t="shared" si="3"/>
        <v>0</v>
      </c>
      <c r="G24" s="71"/>
      <c r="H24" s="176">
        <f t="shared" si="4"/>
        <v>0</v>
      </c>
      <c r="I24" s="177">
        <f t="shared" si="0"/>
        <v>0</v>
      </c>
      <c r="J24" s="183">
        <f t="shared" si="7"/>
        <v>0</v>
      </c>
      <c r="K24" s="180">
        <f t="shared" si="5"/>
        <v>0</v>
      </c>
      <c r="L24" s="275">
        <f t="shared" si="6"/>
        <v>0</v>
      </c>
    </row>
    <row r="25" spans="1:12" x14ac:dyDescent="0.3">
      <c r="A25" s="274"/>
      <c r="B25" s="120"/>
      <c r="C25" s="67"/>
      <c r="D25" s="168">
        <f t="shared" si="1"/>
        <v>0</v>
      </c>
      <c r="E25" s="169">
        <f t="shared" si="2"/>
        <v>0</v>
      </c>
      <c r="F25" s="170">
        <f t="shared" si="3"/>
        <v>0</v>
      </c>
      <c r="G25" s="71"/>
      <c r="H25" s="169">
        <f t="shared" si="4"/>
        <v>0</v>
      </c>
      <c r="I25" s="170">
        <f t="shared" si="0"/>
        <v>0</v>
      </c>
      <c r="J25" s="276">
        <f t="shared" si="7"/>
        <v>0</v>
      </c>
      <c r="K25" s="173">
        <f t="shared" si="5"/>
        <v>0</v>
      </c>
      <c r="L25" s="278">
        <f t="shared" si="6"/>
        <v>0</v>
      </c>
    </row>
    <row r="26" spans="1:12" x14ac:dyDescent="0.3">
      <c r="A26" s="274"/>
      <c r="B26" s="120"/>
      <c r="C26" s="67"/>
      <c r="D26" s="175">
        <f t="shared" si="1"/>
        <v>0</v>
      </c>
      <c r="E26" s="176">
        <f t="shared" si="2"/>
        <v>0</v>
      </c>
      <c r="F26" s="177">
        <f t="shared" si="3"/>
        <v>0</v>
      </c>
      <c r="G26" s="71"/>
      <c r="H26" s="176">
        <f t="shared" si="4"/>
        <v>0</v>
      </c>
      <c r="I26" s="177">
        <f t="shared" si="0"/>
        <v>0</v>
      </c>
      <c r="J26" s="183">
        <f t="shared" si="7"/>
        <v>0</v>
      </c>
      <c r="K26" s="180">
        <f t="shared" si="5"/>
        <v>0</v>
      </c>
      <c r="L26" s="277">
        <f t="shared" si="6"/>
        <v>0</v>
      </c>
    </row>
    <row r="27" spans="1:12" x14ac:dyDescent="0.3">
      <c r="A27" s="274"/>
      <c r="B27" s="120"/>
      <c r="C27" s="67"/>
      <c r="D27" s="168">
        <f t="shared" si="1"/>
        <v>0</v>
      </c>
      <c r="E27" s="169">
        <f t="shared" si="2"/>
        <v>0</v>
      </c>
      <c r="F27" s="170">
        <f t="shared" si="3"/>
        <v>0</v>
      </c>
      <c r="G27" s="71"/>
      <c r="H27" s="169">
        <f t="shared" ref="H27:H32" si="8">G27</f>
        <v>0</v>
      </c>
      <c r="I27" s="170">
        <f t="shared" ref="I27:I32" si="9">H27*24</f>
        <v>0</v>
      </c>
      <c r="J27" s="276">
        <f t="shared" si="7"/>
        <v>0</v>
      </c>
      <c r="K27" s="173">
        <f t="shared" si="5"/>
        <v>0</v>
      </c>
      <c r="L27" s="275">
        <f t="shared" si="6"/>
        <v>0</v>
      </c>
    </row>
    <row r="28" spans="1:12" x14ac:dyDescent="0.3">
      <c r="A28" s="274"/>
      <c r="B28" s="120"/>
      <c r="C28" s="67"/>
      <c r="D28" s="175">
        <f t="shared" si="1"/>
        <v>0</v>
      </c>
      <c r="E28" s="176">
        <f t="shared" si="2"/>
        <v>0</v>
      </c>
      <c r="F28" s="177">
        <f t="shared" si="3"/>
        <v>0</v>
      </c>
      <c r="G28" s="71"/>
      <c r="H28" s="176">
        <f t="shared" si="8"/>
        <v>0</v>
      </c>
      <c r="I28" s="177">
        <f t="shared" si="9"/>
        <v>0</v>
      </c>
      <c r="J28" s="183">
        <f t="shared" si="7"/>
        <v>0</v>
      </c>
      <c r="K28" s="180">
        <f t="shared" si="5"/>
        <v>0</v>
      </c>
      <c r="L28" s="275">
        <f t="shared" si="6"/>
        <v>0</v>
      </c>
    </row>
    <row r="29" spans="1:12" x14ac:dyDescent="0.3">
      <c r="A29" s="274"/>
      <c r="B29" s="120"/>
      <c r="C29" s="67"/>
      <c r="D29" s="168">
        <f t="shared" si="1"/>
        <v>0</v>
      </c>
      <c r="E29" s="169">
        <f t="shared" si="2"/>
        <v>0</v>
      </c>
      <c r="F29" s="170">
        <f t="shared" si="3"/>
        <v>0</v>
      </c>
      <c r="G29" s="71"/>
      <c r="H29" s="169">
        <f t="shared" si="8"/>
        <v>0</v>
      </c>
      <c r="I29" s="170">
        <f t="shared" si="9"/>
        <v>0</v>
      </c>
      <c r="J29" s="276">
        <f t="shared" si="7"/>
        <v>0</v>
      </c>
      <c r="K29" s="173">
        <f t="shared" si="5"/>
        <v>0</v>
      </c>
      <c r="L29" s="278">
        <f t="shared" si="6"/>
        <v>0</v>
      </c>
    </row>
    <row r="30" spans="1:12" x14ac:dyDescent="0.3">
      <c r="A30" s="274"/>
      <c r="B30" s="120"/>
      <c r="C30" s="67"/>
      <c r="D30" s="175">
        <f t="shared" si="1"/>
        <v>0</v>
      </c>
      <c r="E30" s="176">
        <f t="shared" si="2"/>
        <v>0</v>
      </c>
      <c r="F30" s="177">
        <f t="shared" si="3"/>
        <v>0</v>
      </c>
      <c r="G30" s="71"/>
      <c r="H30" s="176">
        <f t="shared" si="8"/>
        <v>0</v>
      </c>
      <c r="I30" s="177">
        <f t="shared" si="9"/>
        <v>0</v>
      </c>
      <c r="J30" s="183">
        <f t="shared" si="7"/>
        <v>0</v>
      </c>
      <c r="K30" s="180">
        <f t="shared" si="5"/>
        <v>0</v>
      </c>
      <c r="L30" s="278">
        <f t="shared" si="6"/>
        <v>0</v>
      </c>
    </row>
    <row r="31" spans="1:12" x14ac:dyDescent="0.3">
      <c r="A31" s="274"/>
      <c r="B31" s="120"/>
      <c r="C31" s="67"/>
      <c r="D31" s="175">
        <f t="shared" si="1"/>
        <v>0</v>
      </c>
      <c r="E31" s="176">
        <f t="shared" si="2"/>
        <v>0</v>
      </c>
      <c r="F31" s="177">
        <f t="shared" si="3"/>
        <v>0</v>
      </c>
      <c r="G31" s="71"/>
      <c r="H31" s="176">
        <f t="shared" si="8"/>
        <v>0</v>
      </c>
      <c r="I31" s="177">
        <f t="shared" si="9"/>
        <v>0</v>
      </c>
      <c r="J31" s="183">
        <f t="shared" si="7"/>
        <v>0</v>
      </c>
      <c r="K31" s="180">
        <f t="shared" si="5"/>
        <v>0</v>
      </c>
      <c r="L31" s="277">
        <f t="shared" si="6"/>
        <v>0</v>
      </c>
    </row>
    <row r="32" spans="1:12" ht="15.5" thickBot="1" x14ac:dyDescent="0.35">
      <c r="A32" s="274"/>
      <c r="B32" s="120"/>
      <c r="C32" s="67"/>
      <c r="D32" s="294">
        <f t="shared" si="1"/>
        <v>0</v>
      </c>
      <c r="E32" s="279">
        <f t="shared" si="2"/>
        <v>0</v>
      </c>
      <c r="F32" s="280">
        <f t="shared" si="3"/>
        <v>0</v>
      </c>
      <c r="G32" s="71"/>
      <c r="H32" s="279">
        <f t="shared" si="8"/>
        <v>0</v>
      </c>
      <c r="I32" s="280">
        <f t="shared" si="9"/>
        <v>0</v>
      </c>
      <c r="J32" s="281">
        <f t="shared" si="7"/>
        <v>0</v>
      </c>
      <c r="K32" s="282">
        <f t="shared" si="5"/>
        <v>0</v>
      </c>
      <c r="L32" s="295">
        <f t="shared" si="6"/>
        <v>0</v>
      </c>
    </row>
    <row r="33" spans="1:18" ht="16" thickTop="1" thickBot="1" x14ac:dyDescent="0.35">
      <c r="A33" s="377" t="s">
        <v>13</v>
      </c>
      <c r="B33" s="378"/>
      <c r="C33" s="378"/>
      <c r="D33" s="378"/>
      <c r="E33" s="378"/>
      <c r="F33" s="378"/>
      <c r="G33" s="378"/>
      <c r="H33" s="378"/>
      <c r="I33" s="378"/>
      <c r="J33" s="378"/>
      <c r="K33" s="378"/>
      <c r="L33" s="379"/>
    </row>
    <row r="34" spans="1:18" ht="15.5" thickTop="1" x14ac:dyDescent="0.3">
      <c r="A34" s="153"/>
      <c r="B34" s="153"/>
      <c r="C34" s="153"/>
      <c r="D34" s="153"/>
      <c r="E34" s="153"/>
      <c r="F34" s="153"/>
      <c r="G34" s="153"/>
      <c r="H34" s="153"/>
      <c r="I34" s="153"/>
      <c r="J34" s="153"/>
      <c r="K34" s="153"/>
      <c r="L34" s="153"/>
    </row>
    <row r="35" spans="1:18" ht="21" customHeight="1" x14ac:dyDescent="0.35">
      <c r="B35" s="405" t="s">
        <v>77</v>
      </c>
      <c r="C35" s="428"/>
      <c r="D35" s="153"/>
      <c r="E35" s="153"/>
      <c r="F35" s="153"/>
      <c r="G35" s="153"/>
      <c r="H35" s="153"/>
      <c r="I35" s="153"/>
      <c r="J35" s="391" t="str">
        <f>'24 May-06 Jun'!J35:L35</f>
        <v>Summer Semester TOTAL</v>
      </c>
      <c r="K35" s="392"/>
      <c r="L35" s="392"/>
      <c r="M35" s="153"/>
    </row>
    <row r="36" spans="1:18" ht="17.5" x14ac:dyDescent="0.35">
      <c r="A36" s="193" t="s">
        <v>16</v>
      </c>
      <c r="B36" s="385">
        <f>G10*B37</f>
        <v>0</v>
      </c>
      <c r="C36" s="429"/>
      <c r="D36" s="194"/>
      <c r="E36" s="195"/>
      <c r="F36" s="196"/>
      <c r="G36" s="284"/>
      <c r="H36" s="198"/>
      <c r="I36" s="196"/>
      <c r="J36" s="385">
        <f>'24 May-06 Jun'!B36+B36</f>
        <v>0</v>
      </c>
      <c r="K36" s="397"/>
      <c r="L36" s="398"/>
      <c r="M36" s="153"/>
    </row>
    <row r="37" spans="1:18" s="192" customFormat="1" ht="20" x14ac:dyDescent="0.4">
      <c r="A37" s="199" t="s">
        <v>14</v>
      </c>
      <c r="B37" s="389">
        <f>SUM(J14:J32)</f>
        <v>0</v>
      </c>
      <c r="C37" s="430"/>
      <c r="D37" s="200"/>
      <c r="E37" s="201"/>
      <c r="F37" s="202"/>
      <c r="G37" s="285"/>
      <c r="H37" s="200"/>
      <c r="I37" s="202"/>
      <c r="J37" s="417">
        <f>'24 May-06 Jun'!B37+B37</f>
        <v>0</v>
      </c>
      <c r="K37" s="383"/>
      <c r="L37" s="384"/>
      <c r="M37" s="191"/>
    </row>
    <row r="38" spans="1:18" s="192" customFormat="1" ht="20" x14ac:dyDescent="0.4">
      <c r="A38" s="199"/>
      <c r="B38" s="204"/>
      <c r="C38" s="387" t="s">
        <v>88</v>
      </c>
      <c r="D38" s="431"/>
      <c r="E38" s="431"/>
      <c r="F38" s="431"/>
      <c r="G38" s="432"/>
      <c r="H38" s="431"/>
      <c r="I38" s="431"/>
      <c r="J38" s="432"/>
      <c r="K38" s="286">
        <f>L32</f>
        <v>0</v>
      </c>
      <c r="L38" s="205"/>
      <c r="M38" s="191"/>
    </row>
    <row r="39" spans="1:18" ht="43.5" customHeight="1" x14ac:dyDescent="0.3">
      <c r="A39" s="381"/>
      <c r="B39" s="381"/>
      <c r="C39" s="381"/>
      <c r="D39" s="153"/>
      <c r="E39" s="153"/>
      <c r="F39" s="153"/>
      <c r="H39" s="153"/>
      <c r="I39" s="153"/>
      <c r="J39" s="153"/>
      <c r="K39" s="287">
        <f ca="1">TODAY()</f>
        <v>46160</v>
      </c>
      <c r="L39" s="153"/>
      <c r="M39" s="153"/>
    </row>
    <row r="40" spans="1:18" x14ac:dyDescent="0.3">
      <c r="A40" s="376" t="s">
        <v>19</v>
      </c>
      <c r="B40" s="423"/>
      <c r="C40" s="423"/>
      <c r="D40" s="153"/>
      <c r="E40" s="153"/>
      <c r="F40" s="153"/>
      <c r="H40" s="153"/>
      <c r="I40" s="153"/>
      <c r="J40" s="153"/>
      <c r="K40" s="208" t="s">
        <v>12</v>
      </c>
      <c r="L40" s="153"/>
      <c r="M40" s="153"/>
    </row>
    <row r="41" spans="1:18" ht="16.5" x14ac:dyDescent="0.3">
      <c r="A41" s="210" t="s">
        <v>110</v>
      </c>
      <c r="B41" s="288" t="str">
        <f>'Summer 2026 Pay Schedule '!C7</f>
        <v>Friday, July 3rd, 2026</v>
      </c>
      <c r="C41" s="296"/>
      <c r="D41" s="153"/>
      <c r="E41" s="153"/>
      <c r="F41" s="153"/>
      <c r="G41" s="153"/>
      <c r="H41" s="153"/>
      <c r="I41" s="153"/>
      <c r="J41" s="153"/>
      <c r="K41" s="153"/>
      <c r="L41" s="153"/>
    </row>
    <row r="42" spans="1:18" ht="35.25" customHeight="1" thickBot="1" x14ac:dyDescent="0.35">
      <c r="A42" s="381"/>
      <c r="B42" s="381"/>
      <c r="C42" s="381"/>
    </row>
    <row r="43" spans="1:18" x14ac:dyDescent="0.3">
      <c r="A43" s="376" t="s">
        <v>86</v>
      </c>
      <c r="B43" s="423"/>
      <c r="C43" s="423"/>
      <c r="F43" s="213" t="s">
        <v>12</v>
      </c>
    </row>
    <row r="44" spans="1:18" ht="21.75" customHeight="1" x14ac:dyDescent="0.3">
      <c r="A44" s="416" t="s">
        <v>87</v>
      </c>
      <c r="B44" s="394"/>
      <c r="C44" s="394"/>
      <c r="D44" s="394"/>
      <c r="E44" s="394"/>
      <c r="F44" s="394"/>
      <c r="G44" s="394"/>
      <c r="H44" s="394"/>
      <c r="I44" s="394"/>
      <c r="J44" s="394"/>
      <c r="K44" s="394"/>
      <c r="L44" s="394"/>
      <c r="M44" s="207"/>
      <c r="N44" s="207"/>
      <c r="O44" s="207"/>
      <c r="P44" s="207"/>
    </row>
    <row r="45" spans="1:18" ht="59.25" customHeight="1" x14ac:dyDescent="0.3">
      <c r="A45" s="334" t="s">
        <v>106</v>
      </c>
      <c r="B45" s="335"/>
      <c r="C45" s="335"/>
      <c r="D45" s="335"/>
      <c r="E45" s="335"/>
      <c r="F45" s="335"/>
      <c r="G45" s="335"/>
      <c r="H45" s="335"/>
      <c r="I45" s="335"/>
      <c r="J45" s="335"/>
      <c r="K45" s="335"/>
      <c r="L45" s="335"/>
      <c r="M45" s="335"/>
      <c r="N45" s="335"/>
      <c r="O45" s="209"/>
      <c r="P45" s="209"/>
      <c r="Q45" s="209"/>
      <c r="R45" s="209"/>
    </row>
    <row r="46" spans="1:18" ht="49.5" customHeight="1" x14ac:dyDescent="0.3">
      <c r="A46" s="334" t="s">
        <v>107</v>
      </c>
      <c r="B46" s="335"/>
      <c r="C46" s="335"/>
      <c r="D46" s="335"/>
      <c r="E46" s="335"/>
      <c r="F46" s="335"/>
      <c r="G46" s="335"/>
      <c r="H46" s="335"/>
      <c r="I46" s="335"/>
      <c r="J46" s="335"/>
      <c r="K46" s="335"/>
      <c r="L46" s="335"/>
      <c r="M46" s="335"/>
      <c r="N46" s="212"/>
      <c r="O46" s="209"/>
      <c r="P46" s="209"/>
      <c r="Q46" s="209"/>
      <c r="R46" s="209"/>
    </row>
    <row r="47" spans="1:18" ht="27.75" customHeight="1" x14ac:dyDescent="0.3">
      <c r="A47" s="214" t="s">
        <v>20</v>
      </c>
      <c r="B47" s="425"/>
      <c r="C47" s="426"/>
      <c r="D47" s="427"/>
      <c r="E47" s="427"/>
      <c r="F47" s="427"/>
      <c r="G47" s="426"/>
      <c r="H47" s="426"/>
      <c r="I47" s="426"/>
      <c r="J47" s="426"/>
      <c r="K47" s="426"/>
      <c r="L47" s="426"/>
    </row>
    <row r="48" spans="1:18" x14ac:dyDescent="0.3">
      <c r="B48" s="413"/>
      <c r="C48" s="413"/>
      <c r="D48" s="413"/>
      <c r="E48" s="413"/>
      <c r="F48" s="413"/>
      <c r="G48" s="413"/>
      <c r="H48" s="413"/>
      <c r="I48" s="413"/>
      <c r="J48" s="413"/>
      <c r="K48" s="413"/>
      <c r="L48" s="413"/>
    </row>
    <row r="49" spans="1:12" s="147" customFormat="1" ht="24.75" customHeight="1" x14ac:dyDescent="0.3">
      <c r="A49" s="331" t="s">
        <v>92</v>
      </c>
      <c r="B49" s="331"/>
      <c r="C49" s="331"/>
      <c r="D49" s="331"/>
      <c r="E49" s="331"/>
      <c r="F49" s="331"/>
      <c r="G49" s="331"/>
      <c r="H49" s="331"/>
      <c r="I49" s="331"/>
      <c r="J49" s="331"/>
      <c r="K49" s="331"/>
      <c r="L49" s="331"/>
    </row>
    <row r="50" spans="1:12" s="147" customFormat="1" x14ac:dyDescent="0.3">
      <c r="A50" s="424" t="s">
        <v>96</v>
      </c>
      <c r="B50" s="424"/>
      <c r="C50" s="424"/>
      <c r="D50" s="424"/>
      <c r="E50" s="424"/>
      <c r="F50" s="424"/>
      <c r="G50" s="424"/>
      <c r="H50" s="424"/>
      <c r="I50" s="424"/>
      <c r="J50" s="424"/>
      <c r="K50" s="424"/>
      <c r="L50" s="424"/>
    </row>
    <row r="52" spans="1:12" hidden="1" x14ac:dyDescent="0.3">
      <c r="A52" s="113" t="s">
        <v>22</v>
      </c>
      <c r="J52" s="114" t="s">
        <v>85</v>
      </c>
      <c r="K52" s="115"/>
    </row>
    <row r="53" spans="1:12" hidden="1" x14ac:dyDescent="0.3">
      <c r="A53" s="116"/>
      <c r="J53" s="115">
        <v>0.05</v>
      </c>
    </row>
    <row r="54" spans="1:12" hidden="1" x14ac:dyDescent="0.3">
      <c r="A54" s="116" t="s">
        <v>118</v>
      </c>
      <c r="J54" s="115">
        <v>0.1</v>
      </c>
    </row>
    <row r="55" spans="1:12" hidden="1" x14ac:dyDescent="0.3">
      <c r="A55" s="116" t="s">
        <v>119</v>
      </c>
      <c r="J55" s="115">
        <v>0.15</v>
      </c>
    </row>
    <row r="56" spans="1:12" hidden="1" x14ac:dyDescent="0.3">
      <c r="A56" s="116" t="s">
        <v>120</v>
      </c>
      <c r="J56" s="115">
        <v>0.2</v>
      </c>
    </row>
    <row r="57" spans="1:12" hidden="1" x14ac:dyDescent="0.3">
      <c r="A57" s="116" t="s">
        <v>121</v>
      </c>
      <c r="J57" s="115">
        <v>0.25</v>
      </c>
    </row>
    <row r="58" spans="1:12" hidden="1" x14ac:dyDescent="0.3">
      <c r="A58" s="116" t="s">
        <v>122</v>
      </c>
      <c r="J58" s="115">
        <v>0.3</v>
      </c>
    </row>
    <row r="59" spans="1:12" hidden="1" x14ac:dyDescent="0.3">
      <c r="A59" s="116" t="s">
        <v>123</v>
      </c>
      <c r="J59" s="115">
        <v>0.33</v>
      </c>
    </row>
    <row r="60" spans="1:12" hidden="1" x14ac:dyDescent="0.3">
      <c r="A60" s="116" t="s">
        <v>124</v>
      </c>
      <c r="J60" s="115">
        <v>0.34</v>
      </c>
    </row>
    <row r="61" spans="1:12" hidden="1" x14ac:dyDescent="0.3">
      <c r="A61" s="116" t="s">
        <v>125</v>
      </c>
      <c r="J61" s="115">
        <v>0.35</v>
      </c>
    </row>
    <row r="62" spans="1:12" hidden="1" x14ac:dyDescent="0.3">
      <c r="A62" s="116" t="s">
        <v>126</v>
      </c>
      <c r="J62" s="115">
        <v>0.4</v>
      </c>
    </row>
    <row r="63" spans="1:12" hidden="1" x14ac:dyDescent="0.3">
      <c r="A63" s="116" t="s">
        <v>127</v>
      </c>
      <c r="J63" s="115">
        <v>0.45</v>
      </c>
    </row>
    <row r="64" spans="1:12" hidden="1" x14ac:dyDescent="0.3">
      <c r="A64" s="116" t="s">
        <v>128</v>
      </c>
      <c r="J64" s="115">
        <v>0.5</v>
      </c>
    </row>
    <row r="65" spans="1:10" hidden="1" x14ac:dyDescent="0.3">
      <c r="A65" s="116" t="s">
        <v>129</v>
      </c>
      <c r="J65" s="115">
        <v>0.55000000000000004</v>
      </c>
    </row>
    <row r="66" spans="1:10" hidden="1" x14ac:dyDescent="0.3">
      <c r="A66" s="116" t="s">
        <v>130</v>
      </c>
      <c r="J66" s="115">
        <v>0.6</v>
      </c>
    </row>
    <row r="67" spans="1:10" hidden="1" x14ac:dyDescent="0.3">
      <c r="A67" s="116" t="s">
        <v>131</v>
      </c>
      <c r="J67" s="115">
        <v>0.65</v>
      </c>
    </row>
    <row r="68" spans="1:10" hidden="1" x14ac:dyDescent="0.3">
      <c r="A68" s="116" t="s">
        <v>132</v>
      </c>
      <c r="J68" s="115">
        <v>0.7</v>
      </c>
    </row>
    <row r="69" spans="1:10" hidden="1" x14ac:dyDescent="0.3">
      <c r="A69" s="116" t="s">
        <v>133</v>
      </c>
      <c r="J69" s="115">
        <v>0.75</v>
      </c>
    </row>
    <row r="70" spans="1:10" hidden="1" x14ac:dyDescent="0.3">
      <c r="A70" s="116" t="s">
        <v>134</v>
      </c>
      <c r="J70" s="115">
        <v>0.8</v>
      </c>
    </row>
    <row r="71" spans="1:10" hidden="1" x14ac:dyDescent="0.3">
      <c r="A71" s="116" t="s">
        <v>135</v>
      </c>
      <c r="J71" s="115">
        <v>0.85</v>
      </c>
    </row>
    <row r="72" spans="1:10" hidden="1" x14ac:dyDescent="0.3">
      <c r="A72" s="116" t="s">
        <v>136</v>
      </c>
      <c r="J72" s="115">
        <v>0.9</v>
      </c>
    </row>
    <row r="73" spans="1:10" hidden="1" x14ac:dyDescent="0.3">
      <c r="A73" s="116" t="s">
        <v>137</v>
      </c>
      <c r="J73" s="115">
        <v>0.95</v>
      </c>
    </row>
    <row r="74" spans="1:10" hidden="1" x14ac:dyDescent="0.3">
      <c r="A74" s="116" t="s">
        <v>138</v>
      </c>
      <c r="J74" s="115">
        <v>1</v>
      </c>
    </row>
    <row r="75" spans="1:10" hidden="1" x14ac:dyDescent="0.3">
      <c r="A75" s="116" t="s">
        <v>139</v>
      </c>
    </row>
    <row r="76" spans="1:10" hidden="1" x14ac:dyDescent="0.3">
      <c r="A76" s="116" t="s">
        <v>140</v>
      </c>
    </row>
    <row r="77" spans="1:10" hidden="1" x14ac:dyDescent="0.3">
      <c r="A77" s="116" t="s">
        <v>141</v>
      </c>
    </row>
    <row r="78" spans="1:10" hidden="1" x14ac:dyDescent="0.3">
      <c r="A78" s="116" t="s">
        <v>142</v>
      </c>
    </row>
    <row r="79" spans="1:10" hidden="1" x14ac:dyDescent="0.3">
      <c r="A79" s="116" t="s">
        <v>143</v>
      </c>
    </row>
    <row r="80" spans="1:10" hidden="1" x14ac:dyDescent="0.3">
      <c r="A80" s="116" t="s">
        <v>144</v>
      </c>
    </row>
    <row r="81" spans="1:1" hidden="1" x14ac:dyDescent="0.3">
      <c r="A81" s="116" t="s">
        <v>145</v>
      </c>
    </row>
    <row r="82" spans="1:1" hidden="1" x14ac:dyDescent="0.3">
      <c r="A82" s="116" t="s">
        <v>146</v>
      </c>
    </row>
    <row r="83" spans="1:1" hidden="1" x14ac:dyDescent="0.3">
      <c r="A83" s="116" t="s">
        <v>147</v>
      </c>
    </row>
    <row r="84" spans="1:1" hidden="1" x14ac:dyDescent="0.3">
      <c r="A84" s="116" t="s">
        <v>148</v>
      </c>
    </row>
    <row r="85" spans="1:1" hidden="1" x14ac:dyDescent="0.3">
      <c r="A85" s="116" t="s">
        <v>149</v>
      </c>
    </row>
    <row r="86" spans="1:1" hidden="1" x14ac:dyDescent="0.3">
      <c r="A86" s="116" t="s">
        <v>150</v>
      </c>
    </row>
    <row r="87" spans="1:1" hidden="1" x14ac:dyDescent="0.3">
      <c r="A87" s="116" t="s">
        <v>151</v>
      </c>
    </row>
    <row r="88" spans="1:1" hidden="1" x14ac:dyDescent="0.3">
      <c r="A88" s="116" t="s">
        <v>152</v>
      </c>
    </row>
    <row r="89" spans="1:1" hidden="1" x14ac:dyDescent="0.3">
      <c r="A89" s="116" t="s">
        <v>153</v>
      </c>
    </row>
    <row r="90" spans="1:1" hidden="1" x14ac:dyDescent="0.3">
      <c r="A90" s="116" t="s">
        <v>154</v>
      </c>
    </row>
    <row r="91" spans="1:1" hidden="1" x14ac:dyDescent="0.3">
      <c r="A91" s="116" t="s">
        <v>155</v>
      </c>
    </row>
    <row r="92" spans="1:1" hidden="1" x14ac:dyDescent="0.3">
      <c r="A92" s="116" t="s">
        <v>156</v>
      </c>
    </row>
    <row r="93" spans="1:1" hidden="1" x14ac:dyDescent="0.3">
      <c r="A93" s="116" t="s">
        <v>157</v>
      </c>
    </row>
    <row r="94" spans="1:1" hidden="1" x14ac:dyDescent="0.3">
      <c r="A94" s="116" t="s">
        <v>158</v>
      </c>
    </row>
    <row r="95" spans="1:1" hidden="1" x14ac:dyDescent="0.3">
      <c r="A95" s="116" t="s">
        <v>159</v>
      </c>
    </row>
    <row r="96" spans="1:1" hidden="1" x14ac:dyDescent="0.3">
      <c r="A96" s="116" t="s">
        <v>160</v>
      </c>
    </row>
    <row r="97" spans="1:1" hidden="1" x14ac:dyDescent="0.3">
      <c r="A97" s="116" t="s">
        <v>161</v>
      </c>
    </row>
    <row r="98" spans="1:1" hidden="1" x14ac:dyDescent="0.3">
      <c r="A98" s="116" t="s">
        <v>162</v>
      </c>
    </row>
    <row r="99" spans="1:1" hidden="1" x14ac:dyDescent="0.3">
      <c r="A99" s="116" t="s">
        <v>163</v>
      </c>
    </row>
    <row r="100" spans="1:1" hidden="1" x14ac:dyDescent="0.3">
      <c r="A100" s="116" t="s">
        <v>164</v>
      </c>
    </row>
    <row r="101" spans="1:1" hidden="1" x14ac:dyDescent="0.3">
      <c r="A101" s="116" t="s">
        <v>165</v>
      </c>
    </row>
    <row r="102" spans="1:1" hidden="1" x14ac:dyDescent="0.3">
      <c r="A102" s="116" t="s">
        <v>166</v>
      </c>
    </row>
    <row r="103" spans="1:1" hidden="1" x14ac:dyDescent="0.3">
      <c r="A103" s="116" t="s">
        <v>167</v>
      </c>
    </row>
    <row r="104" spans="1:1" hidden="1" x14ac:dyDescent="0.3">
      <c r="A104" s="116" t="s">
        <v>168</v>
      </c>
    </row>
    <row r="105" spans="1:1" hidden="1" x14ac:dyDescent="0.3">
      <c r="A105" s="116" t="s">
        <v>169</v>
      </c>
    </row>
    <row r="106" spans="1:1" hidden="1" x14ac:dyDescent="0.3">
      <c r="A106" s="116" t="s">
        <v>170</v>
      </c>
    </row>
    <row r="107" spans="1:1" hidden="1" x14ac:dyDescent="0.3">
      <c r="A107" s="116" t="s">
        <v>171</v>
      </c>
    </row>
    <row r="108" spans="1:1" hidden="1" x14ac:dyDescent="0.3">
      <c r="A108" s="116" t="s">
        <v>172</v>
      </c>
    </row>
    <row r="109" spans="1:1" hidden="1" x14ac:dyDescent="0.3">
      <c r="A109" s="116" t="s">
        <v>173</v>
      </c>
    </row>
    <row r="110" spans="1:1" hidden="1" x14ac:dyDescent="0.3">
      <c r="A110" s="116" t="s">
        <v>174</v>
      </c>
    </row>
    <row r="111" spans="1:1" hidden="1" x14ac:dyDescent="0.3">
      <c r="A111" s="116" t="s">
        <v>175</v>
      </c>
    </row>
    <row r="112" spans="1:1" hidden="1" x14ac:dyDescent="0.3">
      <c r="A112" s="116" t="s">
        <v>176</v>
      </c>
    </row>
    <row r="113" spans="1:1" hidden="1" x14ac:dyDescent="0.3">
      <c r="A113" s="116" t="s">
        <v>177</v>
      </c>
    </row>
    <row r="114" spans="1:1" hidden="1" x14ac:dyDescent="0.3">
      <c r="A114" s="116" t="s">
        <v>178</v>
      </c>
    </row>
    <row r="115" spans="1:1" hidden="1" x14ac:dyDescent="0.3">
      <c r="A115" s="116" t="s">
        <v>179</v>
      </c>
    </row>
    <row r="116" spans="1:1" hidden="1" x14ac:dyDescent="0.3">
      <c r="A116" s="116" t="s">
        <v>180</v>
      </c>
    </row>
    <row r="117" spans="1:1" hidden="1" x14ac:dyDescent="0.3">
      <c r="A117" s="116" t="s">
        <v>181</v>
      </c>
    </row>
    <row r="118" spans="1:1" hidden="1" x14ac:dyDescent="0.3">
      <c r="A118" s="116" t="s">
        <v>182</v>
      </c>
    </row>
    <row r="119" spans="1:1" hidden="1" x14ac:dyDescent="0.3">
      <c r="A119" s="116" t="s">
        <v>183</v>
      </c>
    </row>
    <row r="120" spans="1:1" hidden="1" x14ac:dyDescent="0.3">
      <c r="A120" s="116" t="s">
        <v>184</v>
      </c>
    </row>
    <row r="121" spans="1:1" hidden="1" x14ac:dyDescent="0.3">
      <c r="A121" s="116" t="s">
        <v>185</v>
      </c>
    </row>
    <row r="122" spans="1:1" hidden="1" x14ac:dyDescent="0.3">
      <c r="A122" s="116" t="s">
        <v>186</v>
      </c>
    </row>
    <row r="123" spans="1:1" hidden="1" x14ac:dyDescent="0.3">
      <c r="A123" s="116" t="s">
        <v>187</v>
      </c>
    </row>
    <row r="124" spans="1:1" hidden="1" x14ac:dyDescent="0.3">
      <c r="A124" s="116" t="s">
        <v>188</v>
      </c>
    </row>
    <row r="125" spans="1:1" hidden="1" x14ac:dyDescent="0.3">
      <c r="A125" s="116" t="s">
        <v>189</v>
      </c>
    </row>
    <row r="126" spans="1:1" hidden="1" x14ac:dyDescent="0.3">
      <c r="A126" s="116" t="s">
        <v>190</v>
      </c>
    </row>
    <row r="127" spans="1:1" hidden="1" x14ac:dyDescent="0.3">
      <c r="A127" s="116" t="s">
        <v>191</v>
      </c>
    </row>
    <row r="128" spans="1:1" hidden="1" x14ac:dyDescent="0.3">
      <c r="A128" s="116" t="s">
        <v>192</v>
      </c>
    </row>
    <row r="129" spans="1:1" hidden="1" x14ac:dyDescent="0.3">
      <c r="A129" s="116" t="s">
        <v>193</v>
      </c>
    </row>
    <row r="130" spans="1:1" hidden="1" x14ac:dyDescent="0.3">
      <c r="A130" s="116" t="s">
        <v>194</v>
      </c>
    </row>
    <row r="131" spans="1:1" hidden="1" x14ac:dyDescent="0.3">
      <c r="A131" s="116" t="s">
        <v>195</v>
      </c>
    </row>
    <row r="132" spans="1:1" hidden="1" x14ac:dyDescent="0.3">
      <c r="A132" s="116" t="s">
        <v>196</v>
      </c>
    </row>
    <row r="133" spans="1:1" hidden="1" x14ac:dyDescent="0.3">
      <c r="A133" s="116" t="s">
        <v>197</v>
      </c>
    </row>
    <row r="134" spans="1:1" hidden="1" x14ac:dyDescent="0.3">
      <c r="A134" s="116" t="s">
        <v>198</v>
      </c>
    </row>
    <row r="135" spans="1:1" hidden="1" x14ac:dyDescent="0.3">
      <c r="A135" s="116" t="s">
        <v>199</v>
      </c>
    </row>
    <row r="136" spans="1:1" hidden="1" x14ac:dyDescent="0.3">
      <c r="A136" s="116" t="s">
        <v>200</v>
      </c>
    </row>
    <row r="137" spans="1:1" hidden="1" x14ac:dyDescent="0.3">
      <c r="A137" s="116" t="s">
        <v>201</v>
      </c>
    </row>
    <row r="138" spans="1:1" hidden="1" x14ac:dyDescent="0.3">
      <c r="A138" s="116" t="s">
        <v>202</v>
      </c>
    </row>
    <row r="139" spans="1:1" hidden="1" x14ac:dyDescent="0.3">
      <c r="A139" s="116" t="s">
        <v>203</v>
      </c>
    </row>
    <row r="140" spans="1:1" hidden="1" x14ac:dyDescent="0.3">
      <c r="A140" s="116" t="s">
        <v>204</v>
      </c>
    </row>
    <row r="141" spans="1:1" hidden="1" x14ac:dyDescent="0.3">
      <c r="A141" s="116" t="s">
        <v>205</v>
      </c>
    </row>
    <row r="142" spans="1:1" hidden="1" x14ac:dyDescent="0.3">
      <c r="A142" s="116" t="s">
        <v>206</v>
      </c>
    </row>
    <row r="143" spans="1:1" hidden="1" x14ac:dyDescent="0.3">
      <c r="A143" s="116" t="s">
        <v>207</v>
      </c>
    </row>
    <row r="144" spans="1:1" hidden="1" x14ac:dyDescent="0.3">
      <c r="A144" s="116" t="s">
        <v>208</v>
      </c>
    </row>
    <row r="145" spans="1:1" hidden="1" x14ac:dyDescent="0.3">
      <c r="A145" s="116" t="s">
        <v>209</v>
      </c>
    </row>
    <row r="146" spans="1:1" hidden="1" x14ac:dyDescent="0.3">
      <c r="A146" s="116" t="s">
        <v>210</v>
      </c>
    </row>
    <row r="147" spans="1:1" hidden="1" x14ac:dyDescent="0.3">
      <c r="A147" s="116" t="s">
        <v>211</v>
      </c>
    </row>
    <row r="148" spans="1:1" hidden="1" x14ac:dyDescent="0.3">
      <c r="A148" s="116" t="s">
        <v>212</v>
      </c>
    </row>
    <row r="149" spans="1:1" hidden="1" x14ac:dyDescent="0.3">
      <c r="A149" s="116" t="s">
        <v>213</v>
      </c>
    </row>
    <row r="150" spans="1:1" hidden="1" x14ac:dyDescent="0.3">
      <c r="A150" s="116" t="s">
        <v>214</v>
      </c>
    </row>
    <row r="151" spans="1:1" hidden="1" x14ac:dyDescent="0.3">
      <c r="A151" s="116" t="s">
        <v>215</v>
      </c>
    </row>
    <row r="152" spans="1:1" hidden="1" x14ac:dyDescent="0.3">
      <c r="A152" s="116" t="s">
        <v>216</v>
      </c>
    </row>
    <row r="153" spans="1:1" hidden="1" x14ac:dyDescent="0.3">
      <c r="A153" s="116" t="s">
        <v>217</v>
      </c>
    </row>
    <row r="154" spans="1:1" hidden="1" x14ac:dyDescent="0.3">
      <c r="A154" s="116" t="s">
        <v>218</v>
      </c>
    </row>
    <row r="155" spans="1:1" hidden="1" x14ac:dyDescent="0.3">
      <c r="A155" s="116" t="s">
        <v>219</v>
      </c>
    </row>
    <row r="156" spans="1:1" hidden="1" x14ac:dyDescent="0.3">
      <c r="A156" s="116" t="s">
        <v>220</v>
      </c>
    </row>
    <row r="157" spans="1:1" hidden="1" x14ac:dyDescent="0.3">
      <c r="A157" s="116" t="s">
        <v>221</v>
      </c>
    </row>
    <row r="158" spans="1:1" hidden="1" x14ac:dyDescent="0.3">
      <c r="A158" s="116" t="s">
        <v>222</v>
      </c>
    </row>
    <row r="159" spans="1:1" hidden="1" x14ac:dyDescent="0.3">
      <c r="A159" s="116" t="s">
        <v>223</v>
      </c>
    </row>
    <row r="160" spans="1:1" hidden="1" x14ac:dyDescent="0.3">
      <c r="A160" s="116" t="s">
        <v>224</v>
      </c>
    </row>
    <row r="161" spans="1:1" hidden="1" x14ac:dyDescent="0.3">
      <c r="A161" s="116" t="s">
        <v>225</v>
      </c>
    </row>
    <row r="162" spans="1:1" hidden="1" x14ac:dyDescent="0.3">
      <c r="A162" s="116" t="s">
        <v>226</v>
      </c>
    </row>
    <row r="163" spans="1:1" hidden="1" x14ac:dyDescent="0.3">
      <c r="A163" s="116" t="s">
        <v>227</v>
      </c>
    </row>
    <row r="164" spans="1:1" hidden="1" x14ac:dyDescent="0.3">
      <c r="A164" s="116" t="s">
        <v>228</v>
      </c>
    </row>
    <row r="165" spans="1:1" hidden="1" x14ac:dyDescent="0.3">
      <c r="A165" s="116" t="s">
        <v>229</v>
      </c>
    </row>
    <row r="166" spans="1:1" hidden="1" x14ac:dyDescent="0.3">
      <c r="A166" s="117" t="s">
        <v>230</v>
      </c>
    </row>
    <row r="167" spans="1:1" hidden="1" x14ac:dyDescent="0.3">
      <c r="A167" s="116" t="s">
        <v>231</v>
      </c>
    </row>
    <row r="168" spans="1:1" hidden="1" x14ac:dyDescent="0.3">
      <c r="A168" s="116" t="s">
        <v>232</v>
      </c>
    </row>
    <row r="169" spans="1:1" hidden="1" x14ac:dyDescent="0.3">
      <c r="A169" s="116" t="s">
        <v>233</v>
      </c>
    </row>
    <row r="170" spans="1:1" hidden="1" x14ac:dyDescent="0.3">
      <c r="A170" s="116" t="s">
        <v>234</v>
      </c>
    </row>
    <row r="171" spans="1:1" hidden="1" x14ac:dyDescent="0.3">
      <c r="A171" s="116" t="s">
        <v>235</v>
      </c>
    </row>
    <row r="172" spans="1:1" hidden="1" x14ac:dyDescent="0.3">
      <c r="A172" s="116" t="s">
        <v>236</v>
      </c>
    </row>
    <row r="173" spans="1:1" hidden="1" x14ac:dyDescent="0.3">
      <c r="A173" s="116" t="s">
        <v>237</v>
      </c>
    </row>
    <row r="174" spans="1:1" hidden="1" x14ac:dyDescent="0.3">
      <c r="A174" s="116" t="s">
        <v>238</v>
      </c>
    </row>
    <row r="175" spans="1:1" hidden="1" x14ac:dyDescent="0.3">
      <c r="A175" s="116" t="s">
        <v>239</v>
      </c>
    </row>
    <row r="176" spans="1:1" hidden="1" x14ac:dyDescent="0.3">
      <c r="A176" s="116" t="s">
        <v>240</v>
      </c>
    </row>
    <row r="177" spans="1:1" hidden="1" x14ac:dyDescent="0.3">
      <c r="A177" s="116" t="s">
        <v>241</v>
      </c>
    </row>
    <row r="178" spans="1:1" hidden="1" x14ac:dyDescent="0.3">
      <c r="A178" s="114" t="s">
        <v>242</v>
      </c>
    </row>
    <row r="179" spans="1:1" hidden="1" x14ac:dyDescent="0.3">
      <c r="A179" s="116" t="s">
        <v>243</v>
      </c>
    </row>
    <row r="180" spans="1:1" hidden="1" x14ac:dyDescent="0.3">
      <c r="A180" s="116" t="s">
        <v>244</v>
      </c>
    </row>
    <row r="181" spans="1:1" hidden="1" x14ac:dyDescent="0.3">
      <c r="A181" s="116" t="s">
        <v>245</v>
      </c>
    </row>
    <row r="182" spans="1:1" hidden="1" x14ac:dyDescent="0.3">
      <c r="A182" s="116" t="s">
        <v>246</v>
      </c>
    </row>
    <row r="183" spans="1:1" hidden="1" x14ac:dyDescent="0.3">
      <c r="A183" s="116" t="s">
        <v>247</v>
      </c>
    </row>
    <row r="184" spans="1:1" hidden="1" x14ac:dyDescent="0.3">
      <c r="A184" s="116" t="s">
        <v>248</v>
      </c>
    </row>
    <row r="185" spans="1:1" hidden="1" x14ac:dyDescent="0.3">
      <c r="A185" s="116" t="s">
        <v>249</v>
      </c>
    </row>
    <row r="186" spans="1:1" hidden="1" x14ac:dyDescent="0.3">
      <c r="A186" s="116" t="s">
        <v>250</v>
      </c>
    </row>
    <row r="187" spans="1:1" hidden="1" x14ac:dyDescent="0.3">
      <c r="A187" s="116" t="s">
        <v>251</v>
      </c>
    </row>
    <row r="188" spans="1:1" hidden="1" x14ac:dyDescent="0.3">
      <c r="A188" s="116" t="s">
        <v>252</v>
      </c>
    </row>
    <row r="189" spans="1:1" hidden="1" x14ac:dyDescent="0.3">
      <c r="A189" s="116" t="s">
        <v>253</v>
      </c>
    </row>
    <row r="190" spans="1:1" hidden="1" x14ac:dyDescent="0.3">
      <c r="A190" s="116" t="s">
        <v>254</v>
      </c>
    </row>
    <row r="191" spans="1:1" hidden="1" x14ac:dyDescent="0.3">
      <c r="A191" s="116" t="s">
        <v>255</v>
      </c>
    </row>
    <row r="192" spans="1:1" hidden="1" x14ac:dyDescent="0.3">
      <c r="A192" s="116" t="s">
        <v>256</v>
      </c>
    </row>
    <row r="193" spans="1:1" hidden="1" x14ac:dyDescent="0.3">
      <c r="A193" s="116" t="s">
        <v>257</v>
      </c>
    </row>
    <row r="194" spans="1:1" hidden="1" x14ac:dyDescent="0.3">
      <c r="A194" s="116" t="s">
        <v>258</v>
      </c>
    </row>
    <row r="195" spans="1:1" hidden="1" x14ac:dyDescent="0.3">
      <c r="A195" s="116" t="s">
        <v>259</v>
      </c>
    </row>
    <row r="196" spans="1:1" hidden="1" x14ac:dyDescent="0.3">
      <c r="A196" s="116" t="s">
        <v>260</v>
      </c>
    </row>
    <row r="197" spans="1:1" hidden="1" x14ac:dyDescent="0.3">
      <c r="A197" s="116" t="s">
        <v>261</v>
      </c>
    </row>
    <row r="198" spans="1:1" hidden="1" x14ac:dyDescent="0.3">
      <c r="A198" s="116" t="s">
        <v>262</v>
      </c>
    </row>
    <row r="199" spans="1:1" hidden="1" x14ac:dyDescent="0.3">
      <c r="A199" s="116" t="s">
        <v>263</v>
      </c>
    </row>
    <row r="200" spans="1:1" hidden="1" x14ac:dyDescent="0.3">
      <c r="A200" s="116" t="s">
        <v>264</v>
      </c>
    </row>
    <row r="201" spans="1:1" hidden="1" x14ac:dyDescent="0.3">
      <c r="A201" s="116" t="s">
        <v>265</v>
      </c>
    </row>
    <row r="202" spans="1:1" hidden="1" x14ac:dyDescent="0.3">
      <c r="A202" s="116" t="s">
        <v>266</v>
      </c>
    </row>
    <row r="203" spans="1:1" hidden="1" x14ac:dyDescent="0.3">
      <c r="A203" s="116" t="s">
        <v>267</v>
      </c>
    </row>
    <row r="204" spans="1:1" hidden="1" x14ac:dyDescent="0.3">
      <c r="A204" s="116" t="s">
        <v>268</v>
      </c>
    </row>
    <row r="205" spans="1:1" hidden="1" x14ac:dyDescent="0.3">
      <c r="A205" s="116" t="s">
        <v>269</v>
      </c>
    </row>
    <row r="206" spans="1:1" hidden="1" x14ac:dyDescent="0.3">
      <c r="A206" s="116" t="s">
        <v>270</v>
      </c>
    </row>
    <row r="207" spans="1:1" hidden="1" x14ac:dyDescent="0.3">
      <c r="A207" s="116" t="s">
        <v>271</v>
      </c>
    </row>
    <row r="208" spans="1:1" hidden="1" x14ac:dyDescent="0.3">
      <c r="A208" s="116" t="s">
        <v>272</v>
      </c>
    </row>
    <row r="209" spans="1:1" hidden="1" x14ac:dyDescent="0.3">
      <c r="A209" s="116" t="s">
        <v>273</v>
      </c>
    </row>
    <row r="210" spans="1:1" hidden="1" x14ac:dyDescent="0.3">
      <c r="A210" s="116" t="s">
        <v>274</v>
      </c>
    </row>
    <row r="211" spans="1:1" hidden="1" x14ac:dyDescent="0.3">
      <c r="A211" s="116" t="s">
        <v>275</v>
      </c>
    </row>
    <row r="212" spans="1:1" hidden="1" x14ac:dyDescent="0.3">
      <c r="A212" s="116" t="s">
        <v>276</v>
      </c>
    </row>
    <row r="213" spans="1:1" hidden="1" x14ac:dyDescent="0.3">
      <c r="A213" s="116" t="s">
        <v>277</v>
      </c>
    </row>
    <row r="214" spans="1:1" hidden="1" x14ac:dyDescent="0.3">
      <c r="A214" s="116" t="s">
        <v>278</v>
      </c>
    </row>
    <row r="215" spans="1:1" hidden="1" x14ac:dyDescent="0.3">
      <c r="A215" s="116" t="s">
        <v>279</v>
      </c>
    </row>
    <row r="216" spans="1:1" hidden="1" x14ac:dyDescent="0.3">
      <c r="A216" s="116" t="s">
        <v>280</v>
      </c>
    </row>
    <row r="217" spans="1:1" hidden="1" x14ac:dyDescent="0.3">
      <c r="A217" s="116" t="s">
        <v>281</v>
      </c>
    </row>
    <row r="218" spans="1:1" hidden="1" x14ac:dyDescent="0.3">
      <c r="A218" s="116" t="s">
        <v>282</v>
      </c>
    </row>
    <row r="219" spans="1:1" hidden="1" x14ac:dyDescent="0.3">
      <c r="A219" s="116" t="s">
        <v>283</v>
      </c>
    </row>
    <row r="220" spans="1:1" hidden="1" x14ac:dyDescent="0.3">
      <c r="A220" s="116" t="s">
        <v>284</v>
      </c>
    </row>
    <row r="221" spans="1:1" hidden="1" x14ac:dyDescent="0.3">
      <c r="A221" s="116" t="s">
        <v>285</v>
      </c>
    </row>
    <row r="222" spans="1:1" hidden="1" x14ac:dyDescent="0.3">
      <c r="A222" s="116" t="s">
        <v>286</v>
      </c>
    </row>
    <row r="223" spans="1:1" hidden="1" x14ac:dyDescent="0.3">
      <c r="A223" s="116" t="s">
        <v>287</v>
      </c>
    </row>
    <row r="224" spans="1:1" hidden="1" x14ac:dyDescent="0.3">
      <c r="A224" s="116" t="s">
        <v>288</v>
      </c>
    </row>
    <row r="225" spans="1:1" hidden="1" x14ac:dyDescent="0.3">
      <c r="A225" s="116" t="s">
        <v>289</v>
      </c>
    </row>
    <row r="226" spans="1:1" hidden="1" x14ac:dyDescent="0.3">
      <c r="A226" s="116" t="s">
        <v>290</v>
      </c>
    </row>
    <row r="227" spans="1:1" hidden="1" x14ac:dyDescent="0.3">
      <c r="A227" s="116" t="s">
        <v>291</v>
      </c>
    </row>
    <row r="228" spans="1:1" hidden="1" x14ac:dyDescent="0.3">
      <c r="A228" s="116" t="s">
        <v>292</v>
      </c>
    </row>
    <row r="229" spans="1:1" hidden="1" x14ac:dyDescent="0.3">
      <c r="A229" s="116" t="s">
        <v>293</v>
      </c>
    </row>
    <row r="230" spans="1:1" hidden="1" x14ac:dyDescent="0.3"/>
    <row r="231" spans="1:1" hidden="1" x14ac:dyDescent="0.3">
      <c r="A231" s="118" t="s">
        <v>294</v>
      </c>
    </row>
    <row r="232" spans="1:1" hidden="1" x14ac:dyDescent="0.3"/>
    <row r="233" spans="1:1" hidden="1" x14ac:dyDescent="0.3">
      <c r="A233" s="116" t="s">
        <v>23</v>
      </c>
    </row>
    <row r="234" spans="1:1" hidden="1" x14ac:dyDescent="0.3">
      <c r="A234" s="116" t="s">
        <v>24</v>
      </c>
    </row>
    <row r="235" spans="1:1" hidden="1" x14ac:dyDescent="0.3">
      <c r="A235" s="116" t="s">
        <v>94</v>
      </c>
    </row>
    <row r="236" spans="1:1" hidden="1" x14ac:dyDescent="0.3">
      <c r="A236" s="116" t="s">
        <v>99</v>
      </c>
    </row>
    <row r="237" spans="1:1" hidden="1" x14ac:dyDescent="0.3">
      <c r="A237" s="116" t="s">
        <v>25</v>
      </c>
    </row>
    <row r="238" spans="1:1" hidden="1" x14ac:dyDescent="0.3">
      <c r="A238" s="116" t="s">
        <v>26</v>
      </c>
    </row>
    <row r="239" spans="1:1" hidden="1" x14ac:dyDescent="0.3">
      <c r="A239" s="116" t="s">
        <v>112</v>
      </c>
    </row>
    <row r="240" spans="1:1" hidden="1" x14ac:dyDescent="0.3">
      <c r="A240" s="114" t="s">
        <v>113</v>
      </c>
    </row>
    <row r="241" spans="1:1" hidden="1" x14ac:dyDescent="0.3">
      <c r="A241" s="116" t="s">
        <v>28</v>
      </c>
    </row>
    <row r="242" spans="1:1" hidden="1" x14ac:dyDescent="0.3">
      <c r="A242" s="116" t="s">
        <v>29</v>
      </c>
    </row>
    <row r="243" spans="1:1" hidden="1" x14ac:dyDescent="0.3">
      <c r="A243" s="116" t="s">
        <v>30</v>
      </c>
    </row>
    <row r="244" spans="1:1" hidden="1" x14ac:dyDescent="0.3">
      <c r="A244" s="116" t="s">
        <v>100</v>
      </c>
    </row>
    <row r="245" spans="1:1" hidden="1" x14ac:dyDescent="0.3">
      <c r="A245" s="116" t="s">
        <v>31</v>
      </c>
    </row>
    <row r="246" spans="1:1" hidden="1" x14ac:dyDescent="0.3">
      <c r="A246" s="116" t="s">
        <v>32</v>
      </c>
    </row>
    <row r="247" spans="1:1" hidden="1" x14ac:dyDescent="0.3">
      <c r="A247" s="116" t="s">
        <v>89</v>
      </c>
    </row>
    <row r="248" spans="1:1" hidden="1" x14ac:dyDescent="0.3">
      <c r="A248" s="116" t="s">
        <v>33</v>
      </c>
    </row>
    <row r="249" spans="1:1" hidden="1" x14ac:dyDescent="0.3">
      <c r="A249" s="116" t="s">
        <v>114</v>
      </c>
    </row>
    <row r="250" spans="1:1" hidden="1" x14ac:dyDescent="0.3">
      <c r="A250" s="116" t="s">
        <v>34</v>
      </c>
    </row>
    <row r="251" spans="1:1" hidden="1" x14ac:dyDescent="0.3">
      <c r="A251" s="116" t="s">
        <v>35</v>
      </c>
    </row>
    <row r="252" spans="1:1" hidden="1" x14ac:dyDescent="0.3">
      <c r="A252" s="116" t="s">
        <v>90</v>
      </c>
    </row>
    <row r="253" spans="1:1" ht="14.25" hidden="1" customHeight="1" x14ac:dyDescent="0.3">
      <c r="A253" s="116" t="s">
        <v>36</v>
      </c>
    </row>
    <row r="254" spans="1:1" hidden="1" x14ac:dyDescent="0.3">
      <c r="A254" s="116" t="s">
        <v>295</v>
      </c>
    </row>
    <row r="255" spans="1:1" hidden="1" x14ac:dyDescent="0.3">
      <c r="A255" s="116" t="s">
        <v>37</v>
      </c>
    </row>
    <row r="256" spans="1:1" hidden="1" x14ac:dyDescent="0.3">
      <c r="A256" s="116" t="s">
        <v>38</v>
      </c>
    </row>
    <row r="257" spans="1:1" hidden="1" x14ac:dyDescent="0.3">
      <c r="A257" s="116" t="s">
        <v>39</v>
      </c>
    </row>
    <row r="258" spans="1:1" hidden="1" x14ac:dyDescent="0.3">
      <c r="A258" s="116" t="s">
        <v>40</v>
      </c>
    </row>
    <row r="259" spans="1:1" hidden="1" x14ac:dyDescent="0.3">
      <c r="A259" s="116" t="s">
        <v>41</v>
      </c>
    </row>
    <row r="260" spans="1:1" hidden="1" x14ac:dyDescent="0.3">
      <c r="A260" s="116" t="s">
        <v>42</v>
      </c>
    </row>
    <row r="261" spans="1:1" hidden="1" x14ac:dyDescent="0.3">
      <c r="A261" s="116" t="s">
        <v>43</v>
      </c>
    </row>
    <row r="262" spans="1:1" hidden="1" x14ac:dyDescent="0.3">
      <c r="A262" s="116" t="s">
        <v>44</v>
      </c>
    </row>
    <row r="263" spans="1:1" hidden="1" x14ac:dyDescent="0.3">
      <c r="A263" s="116" t="s">
        <v>45</v>
      </c>
    </row>
    <row r="264" spans="1:1" hidden="1" x14ac:dyDescent="0.3">
      <c r="A264" s="116" t="s">
        <v>46</v>
      </c>
    </row>
    <row r="265" spans="1:1" hidden="1" x14ac:dyDescent="0.3">
      <c r="A265" s="116" t="s">
        <v>47</v>
      </c>
    </row>
    <row r="266" spans="1:1" hidden="1" x14ac:dyDescent="0.3">
      <c r="A266" s="116" t="s">
        <v>48</v>
      </c>
    </row>
    <row r="267" spans="1:1" hidden="1" x14ac:dyDescent="0.3">
      <c r="A267" s="116" t="s">
        <v>49</v>
      </c>
    </row>
    <row r="268" spans="1:1" hidden="1" x14ac:dyDescent="0.3">
      <c r="A268" s="116" t="s">
        <v>50</v>
      </c>
    </row>
    <row r="269" spans="1:1" hidden="1" x14ac:dyDescent="0.3">
      <c r="A269" s="116" t="s">
        <v>296</v>
      </c>
    </row>
    <row r="270" spans="1:1" hidden="1" x14ac:dyDescent="0.3">
      <c r="A270" s="116" t="s">
        <v>115</v>
      </c>
    </row>
    <row r="271" spans="1:1" hidden="1" x14ac:dyDescent="0.3">
      <c r="A271" s="116" t="s">
        <v>51</v>
      </c>
    </row>
    <row r="272" spans="1:1" hidden="1" x14ac:dyDescent="0.3">
      <c r="A272" s="116" t="s">
        <v>52</v>
      </c>
    </row>
    <row r="273" spans="1:1" hidden="1" x14ac:dyDescent="0.3">
      <c r="A273" s="116" t="s">
        <v>53</v>
      </c>
    </row>
    <row r="274" spans="1:1" hidden="1" x14ac:dyDescent="0.3">
      <c r="A274" s="116" t="s">
        <v>54</v>
      </c>
    </row>
    <row r="275" spans="1:1" hidden="1" x14ac:dyDescent="0.3">
      <c r="A275" s="116" t="s">
        <v>55</v>
      </c>
    </row>
    <row r="276" spans="1:1" hidden="1" x14ac:dyDescent="0.3">
      <c r="A276" s="116" t="s">
        <v>56</v>
      </c>
    </row>
    <row r="277" spans="1:1" hidden="1" x14ac:dyDescent="0.3">
      <c r="A277" s="116" t="s">
        <v>57</v>
      </c>
    </row>
    <row r="278" spans="1:1" hidden="1" x14ac:dyDescent="0.3">
      <c r="A278" s="116" t="s">
        <v>297</v>
      </c>
    </row>
    <row r="279" spans="1:1" hidden="1" x14ac:dyDescent="0.3">
      <c r="A279" s="116" t="s">
        <v>80</v>
      </c>
    </row>
    <row r="280" spans="1:1" hidden="1" x14ac:dyDescent="0.3">
      <c r="A280" s="116" t="s">
        <v>298</v>
      </c>
    </row>
    <row r="281" spans="1:1" hidden="1" x14ac:dyDescent="0.3">
      <c r="A281" s="116" t="s">
        <v>58</v>
      </c>
    </row>
    <row r="282" spans="1:1" hidden="1" x14ac:dyDescent="0.3">
      <c r="A282" s="116" t="s">
        <v>59</v>
      </c>
    </row>
    <row r="283" spans="1:1" hidden="1" x14ac:dyDescent="0.3">
      <c r="A283" s="116" t="s">
        <v>78</v>
      </c>
    </row>
    <row r="284" spans="1:1" hidden="1" x14ac:dyDescent="0.3">
      <c r="A284" s="116" t="s">
        <v>83</v>
      </c>
    </row>
    <row r="285" spans="1:1" hidden="1" x14ac:dyDescent="0.3">
      <c r="A285" s="116" t="s">
        <v>299</v>
      </c>
    </row>
    <row r="286" spans="1:1" hidden="1" x14ac:dyDescent="0.3">
      <c r="A286" s="116" t="s">
        <v>60</v>
      </c>
    </row>
    <row r="287" spans="1:1" hidden="1" x14ac:dyDescent="0.3">
      <c r="A287" s="116" t="s">
        <v>91</v>
      </c>
    </row>
    <row r="288" spans="1:1" hidden="1" x14ac:dyDescent="0.3">
      <c r="A288" s="116" t="s">
        <v>61</v>
      </c>
    </row>
    <row r="289" spans="1:1" hidden="1" x14ac:dyDescent="0.3">
      <c r="A289" s="116" t="s">
        <v>300</v>
      </c>
    </row>
    <row r="290" spans="1:1" hidden="1" x14ac:dyDescent="0.3">
      <c r="A290" s="116" t="s">
        <v>62</v>
      </c>
    </row>
    <row r="291" spans="1:1" hidden="1" x14ac:dyDescent="0.3">
      <c r="A291" s="116" t="s">
        <v>63</v>
      </c>
    </row>
    <row r="292" spans="1:1" hidden="1" x14ac:dyDescent="0.3">
      <c r="A292" s="116" t="s">
        <v>301</v>
      </c>
    </row>
    <row r="293" spans="1:1" hidden="1" x14ac:dyDescent="0.3">
      <c r="A293" s="116" t="s">
        <v>64</v>
      </c>
    </row>
    <row r="294" spans="1:1" hidden="1" x14ac:dyDescent="0.3">
      <c r="A294" s="116" t="s">
        <v>116</v>
      </c>
    </row>
    <row r="295" spans="1:1" hidden="1" x14ac:dyDescent="0.3">
      <c r="A295" s="116" t="s">
        <v>302</v>
      </c>
    </row>
    <row r="296" spans="1:1" hidden="1" x14ac:dyDescent="0.3">
      <c r="A296" s="116" t="s">
        <v>65</v>
      </c>
    </row>
    <row r="297" spans="1:1" hidden="1" x14ac:dyDescent="0.3">
      <c r="A297" s="116" t="s">
        <v>66</v>
      </c>
    </row>
    <row r="298" spans="1:1" hidden="1" x14ac:dyDescent="0.3">
      <c r="A298" s="116" t="s">
        <v>117</v>
      </c>
    </row>
    <row r="299" spans="1:1" hidden="1" x14ac:dyDescent="0.3">
      <c r="A299" s="116" t="s">
        <v>67</v>
      </c>
    </row>
    <row r="300" spans="1:1" hidden="1" x14ac:dyDescent="0.3">
      <c r="A300" s="116" t="s">
        <v>68</v>
      </c>
    </row>
    <row r="301" spans="1:1" hidden="1" x14ac:dyDescent="0.3">
      <c r="A301" s="116" t="s">
        <v>93</v>
      </c>
    </row>
    <row r="302" spans="1:1" hidden="1" x14ac:dyDescent="0.3">
      <c r="A302" s="116" t="s">
        <v>69</v>
      </c>
    </row>
    <row r="303" spans="1:1" hidden="1" x14ac:dyDescent="0.3">
      <c r="A303" s="116" t="s">
        <v>79</v>
      </c>
    </row>
    <row r="304" spans="1:1" hidden="1" x14ac:dyDescent="0.3">
      <c r="A304" s="116" t="s">
        <v>70</v>
      </c>
    </row>
    <row r="305" spans="1:1" hidden="1" x14ac:dyDescent="0.3">
      <c r="A305" s="116" t="s">
        <v>303</v>
      </c>
    </row>
    <row r="306" spans="1:1" hidden="1" x14ac:dyDescent="0.3">
      <c r="A306" s="116" t="s">
        <v>71</v>
      </c>
    </row>
    <row r="307" spans="1:1" hidden="1" x14ac:dyDescent="0.3">
      <c r="A307" s="116" t="s">
        <v>72</v>
      </c>
    </row>
    <row r="308" spans="1:1" hidden="1" x14ac:dyDescent="0.3">
      <c r="A308" s="116" t="s">
        <v>82</v>
      </c>
    </row>
    <row r="309" spans="1:1" hidden="1" x14ac:dyDescent="0.3">
      <c r="A309" s="116" t="s">
        <v>73</v>
      </c>
    </row>
    <row r="310" spans="1:1" hidden="1" x14ac:dyDescent="0.3">
      <c r="A310" s="116" t="s">
        <v>304</v>
      </c>
    </row>
    <row r="311" spans="1:1" hidden="1" x14ac:dyDescent="0.3">
      <c r="A311" s="116" t="s">
        <v>95</v>
      </c>
    </row>
    <row r="312" spans="1:1" hidden="1" x14ac:dyDescent="0.3">
      <c r="A312" s="116" t="s">
        <v>305</v>
      </c>
    </row>
    <row r="313" spans="1:1" hidden="1" x14ac:dyDescent="0.3">
      <c r="A313" s="116" t="s">
        <v>306</v>
      </c>
    </row>
    <row r="314" spans="1:1" hidden="1" x14ac:dyDescent="0.3">
      <c r="A314" s="117" t="s">
        <v>74</v>
      </c>
    </row>
    <row r="315" spans="1:1" hidden="1" x14ac:dyDescent="0.3">
      <c r="A315" s="114" t="s">
        <v>101</v>
      </c>
    </row>
    <row r="316" spans="1:1" hidden="1" x14ac:dyDescent="0.3">
      <c r="A316" s="116" t="s">
        <v>27</v>
      </c>
    </row>
    <row r="317" spans="1:1" hidden="1" x14ac:dyDescent="0.3">
      <c r="A317" s="114" t="s">
        <v>307</v>
      </c>
    </row>
    <row r="318" spans="1:1" hidden="1" x14ac:dyDescent="0.3">
      <c r="A318" s="114" t="s">
        <v>308</v>
      </c>
    </row>
  </sheetData>
  <sheetProtection sheet="1" objects="1" scenarios="1" selectLockedCells="1"/>
  <mergeCells count="27">
    <mergeCell ref="A33:L33"/>
    <mergeCell ref="B35:C35"/>
    <mergeCell ref="B36:C36"/>
    <mergeCell ref="B37:C37"/>
    <mergeCell ref="C38:J38"/>
    <mergeCell ref="A49:L49"/>
    <mergeCell ref="A50:L50"/>
    <mergeCell ref="B48:L48"/>
    <mergeCell ref="B47:L47"/>
    <mergeCell ref="A42:C42"/>
    <mergeCell ref="A43:C43"/>
    <mergeCell ref="A39:C39"/>
    <mergeCell ref="A44:L44"/>
    <mergeCell ref="A45:N45"/>
    <mergeCell ref="A46:M46"/>
    <mergeCell ref="A1:L1"/>
    <mergeCell ref="A2:L2"/>
    <mergeCell ref="J37:L37"/>
    <mergeCell ref="J36:L36"/>
    <mergeCell ref="J35:L35"/>
    <mergeCell ref="B9:C9"/>
    <mergeCell ref="A12:L12"/>
    <mergeCell ref="J6:K6"/>
    <mergeCell ref="J8:K8"/>
    <mergeCell ref="A11:C11"/>
    <mergeCell ref="J10:K10"/>
    <mergeCell ref="A40:C40"/>
  </mergeCells>
  <phoneticPr fontId="1" type="noConversion"/>
  <dataValidations count="6">
    <dataValidation type="textLength" operator="equal" allowBlank="1" showInputMessage="1" showErrorMessage="1" errorTitle="Incorrect number of digits" error="The speedtype must be eight digits" sqref="B6 J6:K6 B8 J8:K8" xr:uid="{00000000-0002-0000-0200-000000000000}">
      <formula1>8</formula1>
    </dataValidation>
    <dataValidation type="decimal" allowBlank="1" showInputMessage="1" showErrorMessage="1" error="Student Employee pay rates must be between $7.28 - $18.00." sqref="G10" xr:uid="{00000000-0002-0000-0200-000001000000}">
      <formula1>7.28</formula1>
      <formula2>18</formula2>
    </dataValidation>
    <dataValidation type="textLength" operator="equal" allowBlank="1" showInputMessage="1" showErrorMessage="1" error="An Employee ID number is 6 digits long." sqref="G4" xr:uid="{00000000-0002-0000-0200-000002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200-000003000000}">
      <formula1>OFFSET($A$53,0,0,COUNTA($A:$A),1)</formula1>
    </dataValidation>
    <dataValidation type="date" allowBlank="1" showInputMessage="1" showErrorMessage="1" errorTitle="Invalid Date Entered" error="You have entered a date that does not fall within this payperiod. _x000a__x000a__x000a_?'s call 719.255.3464 or e-mail sepayrol@uccs.edu" sqref="A14:A32" xr:uid="{00000000-0002-0000-0200-000004000000}">
      <formula1>46180</formula1>
      <formula2>46193</formula2>
    </dataValidation>
    <dataValidation allowBlank="1" showInputMessage="1" showErrorMessage="1" errorTitle="Invalid Date Entered" error="You have entered a date that does not fall within this payperiod. _x000a__x000a__x000a_?'s call 719.255.3464 or e-mail sepayrol@uccs.edu" sqref="B14:B32" xr:uid="{00000000-0002-0000-0200-000005000000}"/>
  </dataValidations>
  <hyperlinks>
    <hyperlink ref="A49" r:id="rId1" display="For the most up-to-date form, see our website at:  http://www.uccs.edu/~stuemp/formstuemp.htm" xr:uid="{00000000-0004-0000-0200-000000000000}"/>
    <hyperlink ref="A50:L50" r:id="rId2" display="If you are having problems with the timesheet or have any questions please contact Student Employment at 719.262.3454 or e-mail us at stuemp@uccs.edu" xr:uid="{00000000-0004-0000-0200-000001000000}"/>
    <hyperlink ref="A49:L49" r:id="rId3" display="For the most up-to-date form, see our website at:  http://www.uccs.edu/~stuemp/formstuemp.shtml" xr:uid="{00000000-0004-0000-0200-000002000000}"/>
  </hyperlinks>
  <printOptions horizontalCentered="1" verticalCentered="1"/>
  <pageMargins left="0" right="0" top="0.5" bottom="0.75" header="0.5" footer="0.5"/>
  <pageSetup scale="66" orientation="portrait" blackAndWhite="1" horizontalDpi="300" verticalDpi="300" r:id="rId4"/>
  <headerFooter alignWithMargins="0">
    <oddFooter>&amp;C&amp;Z&amp;F</oddFooter>
  </headerFooter>
  <ignoredErrors>
    <ignoredError sqref="G9 C10:F10 H9:K10 L10 D4:F4 H4:L4 D9:F9" unlockedFormula="1"/>
  </ignoredErrors>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79998168889431442"/>
    <pageSetUpPr fitToPage="1"/>
  </sheetPr>
  <dimension ref="A1:R318"/>
  <sheetViews>
    <sheetView topLeftCell="A9" workbookViewId="0">
      <selection activeCell="A25" sqref="A25:A28"/>
    </sheetView>
  </sheetViews>
  <sheetFormatPr defaultColWidth="9.1796875" defaultRowHeight="15" x14ac:dyDescent="0.3"/>
  <cols>
    <col min="1" max="1" width="25.81640625" style="114" customWidth="1"/>
    <col min="2" max="2" width="25.453125" style="114" customWidth="1"/>
    <col min="3" max="3" width="13" style="114" customWidth="1"/>
    <col min="4" max="4" width="12.54296875" style="114" hidden="1" customWidth="1"/>
    <col min="5" max="6" width="9.1796875" style="114" hidden="1" customWidth="1"/>
    <col min="7" max="7" width="12.26953125" style="114" customWidth="1"/>
    <col min="8" max="9" width="9.1796875" style="114" hidden="1" customWidth="1"/>
    <col min="10" max="10" width="10.1796875" style="114" customWidth="1"/>
    <col min="11" max="11" width="15.453125" style="114" customWidth="1"/>
    <col min="12" max="12" width="13.7265625" style="114" customWidth="1"/>
    <col min="13" max="16384" width="9.1796875" style="114"/>
  </cols>
  <sheetData>
    <row r="1" spans="1:12" s="129" customFormat="1" ht="44.25" customHeight="1" thickTop="1" x14ac:dyDescent="0.65">
      <c r="A1" s="399" t="s">
        <v>0</v>
      </c>
      <c r="B1" s="437"/>
      <c r="C1" s="437"/>
      <c r="D1" s="437"/>
      <c r="E1" s="437"/>
      <c r="F1" s="437"/>
      <c r="G1" s="437"/>
      <c r="H1" s="437"/>
      <c r="I1" s="437"/>
      <c r="J1" s="437"/>
      <c r="K1" s="437"/>
      <c r="L1" s="438"/>
    </row>
    <row r="2" spans="1:12" s="130" customFormat="1" ht="33" customHeight="1" x14ac:dyDescent="0.6">
      <c r="A2" s="402" t="s">
        <v>1</v>
      </c>
      <c r="B2" s="346"/>
      <c r="C2" s="346"/>
      <c r="D2" s="346"/>
      <c r="E2" s="346"/>
      <c r="F2" s="346"/>
      <c r="G2" s="346"/>
      <c r="H2" s="346"/>
      <c r="I2" s="346"/>
      <c r="J2" s="346"/>
      <c r="K2" s="346"/>
      <c r="L2" s="403"/>
    </row>
    <row r="3" spans="1:12" ht="33.75" customHeight="1" thickBot="1" x14ac:dyDescent="0.45">
      <c r="A3" s="244"/>
      <c r="B3" s="245" t="s">
        <v>108</v>
      </c>
      <c r="C3" s="246" t="str">
        <f>'Summer 2026 Pay Schedule '!A9</f>
        <v>21 June - 04 July</v>
      </c>
      <c r="D3" s="246"/>
      <c r="E3" s="246"/>
      <c r="F3" s="246"/>
      <c r="G3" s="246"/>
      <c r="H3" s="246"/>
      <c r="I3" s="246"/>
      <c r="J3" s="246"/>
      <c r="K3" s="246"/>
      <c r="L3" s="247"/>
    </row>
    <row r="4" spans="1:12" ht="40.5" customHeight="1" thickTop="1" thickBot="1" x14ac:dyDescent="0.4">
      <c r="A4" s="248" t="s">
        <v>2</v>
      </c>
      <c r="B4" s="249">
        <f>'07 Jun-20 Jun'!B4</f>
        <v>0</v>
      </c>
      <c r="C4" s="250" t="s">
        <v>4</v>
      </c>
      <c r="D4" s="251"/>
      <c r="E4" s="251"/>
      <c r="F4" s="251"/>
      <c r="G4" s="252">
        <f>'07 Jun-20 Jun'!G4</f>
        <v>0</v>
      </c>
      <c r="H4" s="251"/>
      <c r="I4" s="251"/>
      <c r="J4" s="251"/>
      <c r="K4" s="250" t="s">
        <v>3</v>
      </c>
      <c r="L4" s="253" t="str">
        <f>'07 Jun-20 Jun'!L4</f>
        <v>test</v>
      </c>
    </row>
    <row r="5" spans="1:12" x14ac:dyDescent="0.3">
      <c r="A5" s="254"/>
      <c r="B5" s="255"/>
      <c r="L5" s="256"/>
    </row>
    <row r="6" spans="1:12" ht="15.5" thickBot="1" x14ac:dyDescent="0.35">
      <c r="A6" s="254" t="s">
        <v>84</v>
      </c>
      <c r="B6" s="257">
        <f>'07 Jun-20 Jun'!B6</f>
        <v>0</v>
      </c>
      <c r="C6" s="144" t="str">
        <f>'07 Jun-20 Jun'!C6</f>
        <v>Percent</v>
      </c>
      <c r="G6" s="145" t="s">
        <v>84</v>
      </c>
      <c r="H6" s="145"/>
      <c r="I6" s="145"/>
      <c r="J6" s="420">
        <f>'07 Jun-20 Jun'!J6:K6</f>
        <v>0</v>
      </c>
      <c r="K6" s="420"/>
      <c r="L6" s="258" t="str">
        <f>'07 Jun-20 Jun'!L6</f>
        <v>Percent</v>
      </c>
    </row>
    <row r="7" spans="1:12" x14ac:dyDescent="0.3">
      <c r="A7" s="254"/>
      <c r="J7" s="255"/>
      <c r="K7" s="255"/>
      <c r="L7" s="256"/>
    </row>
    <row r="8" spans="1:12" ht="15.5" thickBot="1" x14ac:dyDescent="0.35">
      <c r="A8" s="254" t="s">
        <v>84</v>
      </c>
      <c r="B8" s="257">
        <f>'07 Jun-20 Jun'!B8</f>
        <v>0</v>
      </c>
      <c r="C8" s="144" t="str">
        <f>'07 Jun-20 Jun'!C8</f>
        <v>Percent</v>
      </c>
      <c r="G8" s="145" t="s">
        <v>84</v>
      </c>
      <c r="H8" s="145"/>
      <c r="I8" s="145"/>
      <c r="J8" s="421">
        <f>'07 Jun-20 Jun'!J8:K8</f>
        <v>0</v>
      </c>
      <c r="K8" s="421"/>
      <c r="L8" s="258" t="str">
        <f>'07 Jun-20 Jun'!L8</f>
        <v>Percent</v>
      </c>
    </row>
    <row r="9" spans="1:12" ht="27.75" customHeight="1" thickBot="1" x14ac:dyDescent="0.35">
      <c r="A9" s="254" t="s">
        <v>5</v>
      </c>
      <c r="B9" s="348">
        <f>'24 May-06 Jun'!B9:C9</f>
        <v>0</v>
      </c>
      <c r="C9" s="348"/>
      <c r="D9" s="147"/>
      <c r="E9" s="147"/>
      <c r="F9" s="147"/>
      <c r="G9" s="147"/>
      <c r="H9" s="147"/>
      <c r="I9" s="147"/>
      <c r="J9" s="147"/>
      <c r="K9" s="148" t="s">
        <v>6</v>
      </c>
      <c r="L9" s="259" t="str">
        <f>'07 Jun-20 Jun'!L9</f>
        <v>Summer 2026</v>
      </c>
    </row>
    <row r="10" spans="1:12" ht="32.25" customHeight="1" thickBot="1" x14ac:dyDescent="0.35">
      <c r="A10" s="254" t="s">
        <v>7</v>
      </c>
      <c r="B10" s="260">
        <f>'24 May-06 Jun'!B10</f>
        <v>0</v>
      </c>
      <c r="C10" s="148" t="s">
        <v>8</v>
      </c>
      <c r="D10" s="147"/>
      <c r="E10" s="147"/>
      <c r="F10" s="147"/>
      <c r="G10" s="261">
        <f>'24 May-06 Jun'!G10</f>
        <v>0</v>
      </c>
      <c r="H10" s="147"/>
      <c r="I10" s="147"/>
      <c r="J10" s="393" t="s">
        <v>21</v>
      </c>
      <c r="K10" s="394"/>
      <c r="L10" s="262">
        <f>IF(G10&lt;1,0,(B10-'07 Jun-20 Jun'!J36)/G10)</f>
        <v>0</v>
      </c>
    </row>
    <row r="11" spans="1:12" ht="39" customHeight="1" thickBot="1" x14ac:dyDescent="0.35">
      <c r="A11" s="395" t="s">
        <v>9</v>
      </c>
      <c r="B11" s="422"/>
      <c r="C11" s="422"/>
      <c r="D11" s="153"/>
      <c r="E11" s="153"/>
      <c r="F11" s="153"/>
      <c r="G11" s="263">
        <f>L10/16</f>
        <v>0</v>
      </c>
      <c r="H11" s="147"/>
      <c r="I11" s="147"/>
      <c r="J11" s="147"/>
      <c r="K11" s="147"/>
      <c r="L11" s="264"/>
    </row>
    <row r="12" spans="1:12" ht="18" thickBot="1" x14ac:dyDescent="0.35">
      <c r="A12" s="406"/>
      <c r="B12" s="418"/>
      <c r="C12" s="418"/>
      <c r="D12" s="418"/>
      <c r="E12" s="418"/>
      <c r="F12" s="418"/>
      <c r="G12" s="418"/>
      <c r="H12" s="418"/>
      <c r="I12" s="418"/>
      <c r="J12" s="418"/>
      <c r="K12" s="418"/>
      <c r="L12" s="419"/>
    </row>
    <row r="13" spans="1:12" ht="65.25" customHeight="1" thickTop="1" x14ac:dyDescent="0.3">
      <c r="A13" s="265" t="s">
        <v>12</v>
      </c>
      <c r="B13" s="266" t="s">
        <v>75</v>
      </c>
      <c r="C13" s="267" t="s">
        <v>17</v>
      </c>
      <c r="D13" s="268" t="s">
        <v>14</v>
      </c>
      <c r="E13" s="269" t="s">
        <v>76</v>
      </c>
      <c r="F13" s="270"/>
      <c r="G13" s="271" t="s">
        <v>15</v>
      </c>
      <c r="H13" s="268" t="s">
        <v>76</v>
      </c>
      <c r="I13" s="270"/>
      <c r="J13" s="272" t="s">
        <v>14</v>
      </c>
      <c r="K13" s="266" t="s">
        <v>16</v>
      </c>
      <c r="L13" s="273" t="s">
        <v>18</v>
      </c>
    </row>
    <row r="14" spans="1:12" x14ac:dyDescent="0.3">
      <c r="A14" s="274"/>
      <c r="B14" s="120"/>
      <c r="C14" s="67"/>
      <c r="D14" s="175">
        <f>C14-B14</f>
        <v>0</v>
      </c>
      <c r="E14" s="176">
        <f>D14</f>
        <v>0</v>
      </c>
      <c r="F14" s="177">
        <f>E14*24</f>
        <v>0</v>
      </c>
      <c r="G14" s="71"/>
      <c r="H14" s="176">
        <f>G14</f>
        <v>0</v>
      </c>
      <c r="I14" s="177">
        <f t="shared" ref="I14:I24" si="0">H14*24</f>
        <v>0</v>
      </c>
      <c r="J14" s="183">
        <f>F14-I14</f>
        <v>0</v>
      </c>
      <c r="K14" s="180">
        <f>J14*$G$10</f>
        <v>0</v>
      </c>
      <c r="L14" s="275">
        <f>L10-J14</f>
        <v>0</v>
      </c>
    </row>
    <row r="15" spans="1:12" x14ac:dyDescent="0.3">
      <c r="A15" s="274"/>
      <c r="B15" s="120"/>
      <c r="C15" s="67"/>
      <c r="D15" s="168">
        <f t="shared" ref="D15:D24" si="1">C15-B15</f>
        <v>0</v>
      </c>
      <c r="E15" s="169">
        <f t="shared" ref="E15:E24" si="2">D15</f>
        <v>0</v>
      </c>
      <c r="F15" s="170">
        <f t="shared" ref="F15:F24" si="3">E15*24</f>
        <v>0</v>
      </c>
      <c r="G15" s="71"/>
      <c r="H15" s="169">
        <f t="shared" ref="H15:H24" si="4">G15</f>
        <v>0</v>
      </c>
      <c r="I15" s="170">
        <f t="shared" si="0"/>
        <v>0</v>
      </c>
      <c r="J15" s="276">
        <f>F15-I15</f>
        <v>0</v>
      </c>
      <c r="K15" s="173">
        <f t="shared" ref="K15:K32" si="5">J15*$G$10</f>
        <v>0</v>
      </c>
      <c r="L15" s="275">
        <f>L14-J15</f>
        <v>0</v>
      </c>
    </row>
    <row r="16" spans="1:12" x14ac:dyDescent="0.3">
      <c r="A16" s="274"/>
      <c r="B16" s="120"/>
      <c r="C16" s="67"/>
      <c r="D16" s="175">
        <f t="shared" si="1"/>
        <v>0</v>
      </c>
      <c r="E16" s="176">
        <f t="shared" si="2"/>
        <v>0</v>
      </c>
      <c r="F16" s="177">
        <f t="shared" si="3"/>
        <v>0</v>
      </c>
      <c r="G16" s="71"/>
      <c r="H16" s="176">
        <f t="shared" si="4"/>
        <v>0</v>
      </c>
      <c r="I16" s="177">
        <f t="shared" si="0"/>
        <v>0</v>
      </c>
      <c r="J16" s="183">
        <f>F16-I16</f>
        <v>0</v>
      </c>
      <c r="K16" s="180">
        <f t="shared" si="5"/>
        <v>0</v>
      </c>
      <c r="L16" s="275">
        <f t="shared" ref="L16:L32" si="6">L15-J16</f>
        <v>0</v>
      </c>
    </row>
    <row r="17" spans="1:12" x14ac:dyDescent="0.3">
      <c r="A17" s="274"/>
      <c r="B17" s="120"/>
      <c r="C17" s="67"/>
      <c r="D17" s="168">
        <f t="shared" si="1"/>
        <v>0</v>
      </c>
      <c r="E17" s="169">
        <f t="shared" si="2"/>
        <v>0</v>
      </c>
      <c r="F17" s="170">
        <f t="shared" si="3"/>
        <v>0</v>
      </c>
      <c r="G17" s="71"/>
      <c r="H17" s="169">
        <f t="shared" si="4"/>
        <v>0</v>
      </c>
      <c r="I17" s="170">
        <f t="shared" si="0"/>
        <v>0</v>
      </c>
      <c r="J17" s="276">
        <f t="shared" ref="J17:J32" si="7">F17-I17</f>
        <v>0</v>
      </c>
      <c r="K17" s="173">
        <f t="shared" si="5"/>
        <v>0</v>
      </c>
      <c r="L17" s="277">
        <f t="shared" si="6"/>
        <v>0</v>
      </c>
    </row>
    <row r="18" spans="1:12" x14ac:dyDescent="0.3">
      <c r="A18" s="274"/>
      <c r="B18" s="120"/>
      <c r="C18" s="67"/>
      <c r="D18" s="175">
        <f t="shared" si="1"/>
        <v>0</v>
      </c>
      <c r="E18" s="176">
        <f t="shared" si="2"/>
        <v>0</v>
      </c>
      <c r="F18" s="177">
        <f t="shared" si="3"/>
        <v>0</v>
      </c>
      <c r="G18" s="71"/>
      <c r="H18" s="176">
        <f t="shared" si="4"/>
        <v>0</v>
      </c>
      <c r="I18" s="177">
        <f t="shared" si="0"/>
        <v>0</v>
      </c>
      <c r="J18" s="183">
        <f t="shared" si="7"/>
        <v>0</v>
      </c>
      <c r="K18" s="180">
        <f t="shared" si="5"/>
        <v>0</v>
      </c>
      <c r="L18" s="275">
        <f t="shared" si="6"/>
        <v>0</v>
      </c>
    </row>
    <row r="19" spans="1:12" x14ac:dyDescent="0.3">
      <c r="A19" s="274"/>
      <c r="B19" s="120"/>
      <c r="C19" s="67"/>
      <c r="D19" s="168">
        <f t="shared" si="1"/>
        <v>0</v>
      </c>
      <c r="E19" s="169">
        <f t="shared" si="2"/>
        <v>0</v>
      </c>
      <c r="F19" s="170">
        <f t="shared" si="3"/>
        <v>0</v>
      </c>
      <c r="G19" s="71"/>
      <c r="H19" s="169">
        <f t="shared" si="4"/>
        <v>0</v>
      </c>
      <c r="I19" s="170">
        <f t="shared" si="0"/>
        <v>0</v>
      </c>
      <c r="J19" s="276">
        <f t="shared" si="7"/>
        <v>0</v>
      </c>
      <c r="K19" s="173">
        <f t="shared" si="5"/>
        <v>0</v>
      </c>
      <c r="L19" s="275">
        <f t="shared" si="6"/>
        <v>0</v>
      </c>
    </row>
    <row r="20" spans="1:12" x14ac:dyDescent="0.3">
      <c r="A20" s="274"/>
      <c r="B20" s="120"/>
      <c r="C20" s="67"/>
      <c r="D20" s="175">
        <f t="shared" si="1"/>
        <v>0</v>
      </c>
      <c r="E20" s="176">
        <f t="shared" si="2"/>
        <v>0</v>
      </c>
      <c r="F20" s="177">
        <f t="shared" si="3"/>
        <v>0</v>
      </c>
      <c r="G20" s="71"/>
      <c r="H20" s="176">
        <f t="shared" si="4"/>
        <v>0</v>
      </c>
      <c r="I20" s="177">
        <f t="shared" si="0"/>
        <v>0</v>
      </c>
      <c r="J20" s="183">
        <f t="shared" si="7"/>
        <v>0</v>
      </c>
      <c r="K20" s="180">
        <f t="shared" si="5"/>
        <v>0</v>
      </c>
      <c r="L20" s="275">
        <f t="shared" si="6"/>
        <v>0</v>
      </c>
    </row>
    <row r="21" spans="1:12" x14ac:dyDescent="0.3">
      <c r="A21" s="274"/>
      <c r="B21" s="120"/>
      <c r="C21" s="67"/>
      <c r="D21" s="168">
        <f t="shared" si="1"/>
        <v>0</v>
      </c>
      <c r="E21" s="169">
        <f t="shared" si="2"/>
        <v>0</v>
      </c>
      <c r="F21" s="170">
        <f t="shared" si="3"/>
        <v>0</v>
      </c>
      <c r="G21" s="71"/>
      <c r="H21" s="169">
        <f t="shared" si="4"/>
        <v>0</v>
      </c>
      <c r="I21" s="170">
        <f t="shared" si="0"/>
        <v>0</v>
      </c>
      <c r="J21" s="276">
        <f t="shared" si="7"/>
        <v>0</v>
      </c>
      <c r="K21" s="173">
        <f t="shared" si="5"/>
        <v>0</v>
      </c>
      <c r="L21" s="277">
        <f t="shared" si="6"/>
        <v>0</v>
      </c>
    </row>
    <row r="22" spans="1:12" x14ac:dyDescent="0.3">
      <c r="A22" s="274"/>
      <c r="B22" s="120"/>
      <c r="C22" s="67"/>
      <c r="D22" s="175">
        <f t="shared" si="1"/>
        <v>0</v>
      </c>
      <c r="E22" s="176">
        <f t="shared" si="2"/>
        <v>0</v>
      </c>
      <c r="F22" s="177">
        <f t="shared" si="3"/>
        <v>0</v>
      </c>
      <c r="G22" s="71"/>
      <c r="H22" s="176">
        <f t="shared" si="4"/>
        <v>0</v>
      </c>
      <c r="I22" s="177">
        <f t="shared" si="0"/>
        <v>0</v>
      </c>
      <c r="J22" s="183">
        <f t="shared" si="7"/>
        <v>0</v>
      </c>
      <c r="K22" s="180">
        <f t="shared" si="5"/>
        <v>0</v>
      </c>
      <c r="L22" s="275">
        <f t="shared" si="6"/>
        <v>0</v>
      </c>
    </row>
    <row r="23" spans="1:12" x14ac:dyDescent="0.3">
      <c r="A23" s="274"/>
      <c r="B23" s="120"/>
      <c r="C23" s="67"/>
      <c r="D23" s="168">
        <f t="shared" si="1"/>
        <v>0</v>
      </c>
      <c r="E23" s="169">
        <f t="shared" si="2"/>
        <v>0</v>
      </c>
      <c r="F23" s="170">
        <f t="shared" si="3"/>
        <v>0</v>
      </c>
      <c r="G23" s="71"/>
      <c r="H23" s="169">
        <f t="shared" si="4"/>
        <v>0</v>
      </c>
      <c r="I23" s="170">
        <f t="shared" si="0"/>
        <v>0</v>
      </c>
      <c r="J23" s="276">
        <f t="shared" si="7"/>
        <v>0</v>
      </c>
      <c r="K23" s="173">
        <f t="shared" si="5"/>
        <v>0</v>
      </c>
      <c r="L23" s="277">
        <f t="shared" si="6"/>
        <v>0</v>
      </c>
    </row>
    <row r="24" spans="1:12" x14ac:dyDescent="0.3">
      <c r="A24" s="274"/>
      <c r="B24" s="120"/>
      <c r="C24" s="67"/>
      <c r="D24" s="175">
        <f t="shared" si="1"/>
        <v>0</v>
      </c>
      <c r="E24" s="176">
        <f t="shared" si="2"/>
        <v>0</v>
      </c>
      <c r="F24" s="177">
        <f t="shared" si="3"/>
        <v>0</v>
      </c>
      <c r="G24" s="71"/>
      <c r="H24" s="176">
        <f t="shared" si="4"/>
        <v>0</v>
      </c>
      <c r="I24" s="177">
        <f t="shared" si="0"/>
        <v>0</v>
      </c>
      <c r="J24" s="183">
        <f t="shared" si="7"/>
        <v>0</v>
      </c>
      <c r="K24" s="180">
        <f t="shared" si="5"/>
        <v>0</v>
      </c>
      <c r="L24" s="275">
        <f t="shared" si="6"/>
        <v>0</v>
      </c>
    </row>
    <row r="25" spans="1:12" x14ac:dyDescent="0.3">
      <c r="A25" s="274"/>
      <c r="B25" s="120"/>
      <c r="C25" s="67"/>
      <c r="D25" s="168">
        <f t="shared" ref="D25:D32" si="8">C25-B25</f>
        <v>0</v>
      </c>
      <c r="E25" s="169">
        <f t="shared" ref="E25:E32" si="9">D25</f>
        <v>0</v>
      </c>
      <c r="F25" s="170">
        <f t="shared" ref="F25:F32" si="10">E25*24</f>
        <v>0</v>
      </c>
      <c r="G25" s="71"/>
      <c r="H25" s="169">
        <f t="shared" ref="H25:H32" si="11">G25</f>
        <v>0</v>
      </c>
      <c r="I25" s="170">
        <f t="shared" ref="I25:I32" si="12">H25*24</f>
        <v>0</v>
      </c>
      <c r="J25" s="276">
        <f t="shared" si="7"/>
        <v>0</v>
      </c>
      <c r="K25" s="173">
        <f t="shared" si="5"/>
        <v>0</v>
      </c>
      <c r="L25" s="275">
        <f t="shared" si="6"/>
        <v>0</v>
      </c>
    </row>
    <row r="26" spans="1:12" x14ac:dyDescent="0.3">
      <c r="A26" s="274"/>
      <c r="B26" s="120"/>
      <c r="C26" s="67"/>
      <c r="D26" s="175">
        <f t="shared" si="8"/>
        <v>0</v>
      </c>
      <c r="E26" s="176">
        <f t="shared" si="9"/>
        <v>0</v>
      </c>
      <c r="F26" s="177">
        <f t="shared" si="10"/>
        <v>0</v>
      </c>
      <c r="G26" s="71"/>
      <c r="H26" s="176">
        <f t="shared" si="11"/>
        <v>0</v>
      </c>
      <c r="I26" s="177">
        <f t="shared" si="12"/>
        <v>0</v>
      </c>
      <c r="J26" s="183">
        <f t="shared" si="7"/>
        <v>0</v>
      </c>
      <c r="K26" s="180">
        <f t="shared" si="5"/>
        <v>0</v>
      </c>
      <c r="L26" s="277">
        <f t="shared" si="6"/>
        <v>0</v>
      </c>
    </row>
    <row r="27" spans="1:12" x14ac:dyDescent="0.3">
      <c r="A27" s="274"/>
      <c r="B27" s="120"/>
      <c r="C27" s="67"/>
      <c r="D27" s="168">
        <f t="shared" si="8"/>
        <v>0</v>
      </c>
      <c r="E27" s="169">
        <f t="shared" si="9"/>
        <v>0</v>
      </c>
      <c r="F27" s="170">
        <f t="shared" si="10"/>
        <v>0</v>
      </c>
      <c r="G27" s="71"/>
      <c r="H27" s="169">
        <f t="shared" si="11"/>
        <v>0</v>
      </c>
      <c r="I27" s="170">
        <f t="shared" si="12"/>
        <v>0</v>
      </c>
      <c r="J27" s="276">
        <f t="shared" si="7"/>
        <v>0</v>
      </c>
      <c r="K27" s="173">
        <f t="shared" si="5"/>
        <v>0</v>
      </c>
      <c r="L27" s="275">
        <f t="shared" si="6"/>
        <v>0</v>
      </c>
    </row>
    <row r="28" spans="1:12" x14ac:dyDescent="0.3">
      <c r="A28" s="274"/>
      <c r="B28" s="120"/>
      <c r="C28" s="67"/>
      <c r="D28" s="175">
        <f t="shared" si="8"/>
        <v>0</v>
      </c>
      <c r="E28" s="176">
        <f t="shared" si="9"/>
        <v>0</v>
      </c>
      <c r="F28" s="177">
        <f t="shared" si="10"/>
        <v>0</v>
      </c>
      <c r="G28" s="71"/>
      <c r="H28" s="176">
        <f t="shared" si="11"/>
        <v>0</v>
      </c>
      <c r="I28" s="177">
        <f t="shared" si="12"/>
        <v>0</v>
      </c>
      <c r="J28" s="183">
        <f t="shared" si="7"/>
        <v>0</v>
      </c>
      <c r="K28" s="180">
        <f t="shared" si="5"/>
        <v>0</v>
      </c>
      <c r="L28" s="275">
        <f t="shared" si="6"/>
        <v>0</v>
      </c>
    </row>
    <row r="29" spans="1:12" x14ac:dyDescent="0.3">
      <c r="A29" s="274"/>
      <c r="B29" s="120"/>
      <c r="C29" s="67"/>
      <c r="D29" s="168">
        <f t="shared" si="8"/>
        <v>0</v>
      </c>
      <c r="E29" s="169">
        <f t="shared" si="9"/>
        <v>0</v>
      </c>
      <c r="F29" s="170">
        <f t="shared" si="10"/>
        <v>0</v>
      </c>
      <c r="G29" s="71"/>
      <c r="H29" s="169">
        <f t="shared" si="11"/>
        <v>0</v>
      </c>
      <c r="I29" s="170">
        <f t="shared" si="12"/>
        <v>0</v>
      </c>
      <c r="J29" s="276">
        <f t="shared" si="7"/>
        <v>0</v>
      </c>
      <c r="K29" s="173">
        <f t="shared" si="5"/>
        <v>0</v>
      </c>
      <c r="L29" s="277">
        <f t="shared" si="6"/>
        <v>0</v>
      </c>
    </row>
    <row r="30" spans="1:12" x14ac:dyDescent="0.3">
      <c r="A30" s="274"/>
      <c r="B30" s="120"/>
      <c r="C30" s="67"/>
      <c r="D30" s="175">
        <f t="shared" si="8"/>
        <v>0</v>
      </c>
      <c r="E30" s="176">
        <f t="shared" si="9"/>
        <v>0</v>
      </c>
      <c r="F30" s="177">
        <f t="shared" si="10"/>
        <v>0</v>
      </c>
      <c r="G30" s="71"/>
      <c r="H30" s="176">
        <f t="shared" si="11"/>
        <v>0</v>
      </c>
      <c r="I30" s="177">
        <f t="shared" si="12"/>
        <v>0</v>
      </c>
      <c r="J30" s="183">
        <f t="shared" si="7"/>
        <v>0</v>
      </c>
      <c r="K30" s="180">
        <f t="shared" si="5"/>
        <v>0</v>
      </c>
      <c r="L30" s="275">
        <f t="shared" si="6"/>
        <v>0</v>
      </c>
    </row>
    <row r="31" spans="1:12" x14ac:dyDescent="0.3">
      <c r="A31" s="274"/>
      <c r="B31" s="120"/>
      <c r="C31" s="67"/>
      <c r="D31" s="175">
        <f t="shared" si="8"/>
        <v>0</v>
      </c>
      <c r="E31" s="176">
        <f t="shared" si="9"/>
        <v>0</v>
      </c>
      <c r="F31" s="177">
        <f t="shared" si="10"/>
        <v>0</v>
      </c>
      <c r="G31" s="71"/>
      <c r="H31" s="176">
        <f t="shared" si="11"/>
        <v>0</v>
      </c>
      <c r="I31" s="177">
        <f t="shared" si="12"/>
        <v>0</v>
      </c>
      <c r="J31" s="183">
        <f t="shared" si="7"/>
        <v>0</v>
      </c>
      <c r="K31" s="180">
        <f t="shared" si="5"/>
        <v>0</v>
      </c>
      <c r="L31" s="278">
        <f t="shared" si="6"/>
        <v>0</v>
      </c>
    </row>
    <row r="32" spans="1:12" ht="15.5" thickBot="1" x14ac:dyDescent="0.35">
      <c r="A32" s="274"/>
      <c r="B32" s="120"/>
      <c r="C32" s="67"/>
      <c r="D32" s="168">
        <f t="shared" si="8"/>
        <v>0</v>
      </c>
      <c r="E32" s="169">
        <f t="shared" si="9"/>
        <v>0</v>
      </c>
      <c r="F32" s="170">
        <f t="shared" si="10"/>
        <v>0</v>
      </c>
      <c r="G32" s="71"/>
      <c r="H32" s="279">
        <f t="shared" si="11"/>
        <v>0</v>
      </c>
      <c r="I32" s="280">
        <f t="shared" si="12"/>
        <v>0</v>
      </c>
      <c r="J32" s="281">
        <f t="shared" si="7"/>
        <v>0</v>
      </c>
      <c r="K32" s="282">
        <f t="shared" si="5"/>
        <v>0</v>
      </c>
      <c r="L32" s="283">
        <f t="shared" si="6"/>
        <v>0</v>
      </c>
    </row>
    <row r="33" spans="1:18" ht="16" thickTop="1" thickBot="1" x14ac:dyDescent="0.35">
      <c r="A33" s="434" t="s">
        <v>13</v>
      </c>
      <c r="B33" s="435"/>
      <c r="C33" s="435"/>
      <c r="D33" s="435"/>
      <c r="E33" s="435"/>
      <c r="F33" s="435"/>
      <c r="G33" s="435"/>
      <c r="H33" s="435"/>
      <c r="I33" s="435"/>
      <c r="J33" s="435"/>
      <c r="K33" s="435"/>
      <c r="L33" s="436"/>
    </row>
    <row r="34" spans="1:18" ht="15.5" thickTop="1" x14ac:dyDescent="0.3">
      <c r="A34" s="153"/>
      <c r="B34" s="153"/>
      <c r="C34" s="153"/>
      <c r="D34" s="153"/>
      <c r="E34" s="153"/>
      <c r="F34" s="153"/>
      <c r="G34" s="153"/>
      <c r="H34" s="153"/>
      <c r="I34" s="153"/>
      <c r="J34" s="153"/>
      <c r="K34" s="153"/>
      <c r="L34" s="153"/>
    </row>
    <row r="35" spans="1:18" ht="21" customHeight="1" x14ac:dyDescent="0.35">
      <c r="B35" s="405" t="s">
        <v>77</v>
      </c>
      <c r="C35" s="428"/>
      <c r="D35" s="153"/>
      <c r="E35" s="153"/>
      <c r="F35" s="153"/>
      <c r="G35" s="153"/>
      <c r="H35" s="153"/>
      <c r="I35" s="153"/>
      <c r="J35" s="391" t="str">
        <f>'07 Jun-20 Jun'!J35:L35</f>
        <v>Summer Semester TOTAL</v>
      </c>
      <c r="K35" s="392"/>
      <c r="L35" s="392"/>
      <c r="M35" s="153"/>
    </row>
    <row r="36" spans="1:18" ht="17.5" x14ac:dyDescent="0.35">
      <c r="A36" s="193" t="s">
        <v>16</v>
      </c>
      <c r="B36" s="385">
        <f>G10*B37</f>
        <v>0</v>
      </c>
      <c r="C36" s="429"/>
      <c r="D36" s="194"/>
      <c r="E36" s="195"/>
      <c r="F36" s="196"/>
      <c r="G36" s="284"/>
      <c r="H36" s="198"/>
      <c r="I36" s="196"/>
      <c r="J36" s="385">
        <f>'24 May-06 Jun'!B36+'07 Jun-20 Jun'!B36+B36</f>
        <v>0</v>
      </c>
      <c r="K36" s="397"/>
      <c r="L36" s="398"/>
      <c r="M36" s="153"/>
    </row>
    <row r="37" spans="1:18" s="192" customFormat="1" ht="20" x14ac:dyDescent="0.4">
      <c r="A37" s="199" t="s">
        <v>14</v>
      </c>
      <c r="B37" s="389">
        <f>SUM(J14:J32)</f>
        <v>0</v>
      </c>
      <c r="C37" s="430"/>
      <c r="D37" s="200"/>
      <c r="E37" s="201"/>
      <c r="F37" s="202"/>
      <c r="G37" s="285"/>
      <c r="H37" s="200"/>
      <c r="I37" s="202"/>
      <c r="J37" s="433">
        <f>'24 May-06 Jun'!B37+'07 Jun-20 Jun'!B37+B37</f>
        <v>0</v>
      </c>
      <c r="K37" s="397"/>
      <c r="L37" s="398"/>
      <c r="M37" s="191"/>
    </row>
    <row r="38" spans="1:18" s="192" customFormat="1" ht="20" x14ac:dyDescent="0.4">
      <c r="A38" s="199"/>
      <c r="B38" s="204"/>
      <c r="C38" s="387" t="s">
        <v>88</v>
      </c>
      <c r="D38" s="431"/>
      <c r="E38" s="431"/>
      <c r="F38" s="431"/>
      <c r="G38" s="432"/>
      <c r="H38" s="431"/>
      <c r="I38" s="431"/>
      <c r="J38" s="432"/>
      <c r="K38" s="286">
        <f>L32</f>
        <v>0</v>
      </c>
      <c r="L38" s="205"/>
      <c r="M38" s="191"/>
    </row>
    <row r="39" spans="1:18" ht="43.5" customHeight="1" x14ac:dyDescent="0.3">
      <c r="A39" s="381"/>
      <c r="B39" s="381"/>
      <c r="C39" s="381"/>
      <c r="D39" s="153"/>
      <c r="E39" s="153"/>
      <c r="F39" s="153"/>
      <c r="H39" s="153"/>
      <c r="I39" s="153"/>
      <c r="J39" s="153"/>
      <c r="K39" s="287">
        <f ca="1">TODAY()</f>
        <v>46160</v>
      </c>
      <c r="L39" s="153"/>
      <c r="M39" s="153"/>
    </row>
    <row r="40" spans="1:18" x14ac:dyDescent="0.3">
      <c r="A40" s="376" t="s">
        <v>19</v>
      </c>
      <c r="B40" s="423"/>
      <c r="C40" s="423"/>
      <c r="D40" s="153"/>
      <c r="E40" s="153"/>
      <c r="F40" s="153"/>
      <c r="H40" s="153"/>
      <c r="I40" s="153"/>
      <c r="J40" s="153"/>
      <c r="K40" s="208" t="s">
        <v>12</v>
      </c>
      <c r="L40" s="153"/>
      <c r="M40" s="153"/>
    </row>
    <row r="41" spans="1:18" x14ac:dyDescent="0.3">
      <c r="A41" s="210" t="s">
        <v>110</v>
      </c>
      <c r="B41" s="288" t="str">
        <f>'Summer 2026 Pay Schedule '!C9</f>
        <v>Friday, July 17th, 2026</v>
      </c>
      <c r="C41" s="289"/>
      <c r="D41" s="153"/>
      <c r="E41" s="153"/>
      <c r="F41" s="153"/>
      <c r="G41" s="153"/>
      <c r="H41" s="153"/>
      <c r="I41" s="153"/>
      <c r="J41" s="153"/>
      <c r="K41" s="153"/>
      <c r="L41" s="153"/>
    </row>
    <row r="42" spans="1:18" ht="35.25" customHeight="1" thickBot="1" x14ac:dyDescent="0.35">
      <c r="A42" s="381"/>
      <c r="B42" s="381"/>
      <c r="C42" s="381"/>
    </row>
    <row r="43" spans="1:18" x14ac:dyDescent="0.3">
      <c r="A43" s="376" t="s">
        <v>86</v>
      </c>
      <c r="B43" s="423"/>
      <c r="C43" s="423"/>
      <c r="F43" s="213" t="s">
        <v>12</v>
      </c>
    </row>
    <row r="44" spans="1:18" ht="21.75" customHeight="1" x14ac:dyDescent="0.3">
      <c r="A44" s="416" t="s">
        <v>87</v>
      </c>
      <c r="B44" s="394"/>
      <c r="C44" s="394"/>
      <c r="D44" s="394"/>
      <c r="E44" s="394"/>
      <c r="F44" s="394"/>
      <c r="G44" s="394"/>
      <c r="H44" s="394"/>
      <c r="I44" s="394"/>
      <c r="J44" s="394"/>
      <c r="K44" s="394"/>
      <c r="L44" s="394"/>
      <c r="M44" s="207"/>
      <c r="N44" s="207"/>
      <c r="O44" s="207"/>
      <c r="P44" s="207"/>
    </row>
    <row r="45" spans="1:18" ht="61.5" customHeight="1" x14ac:dyDescent="0.3">
      <c r="A45" s="334" t="s">
        <v>106</v>
      </c>
      <c r="B45" s="335"/>
      <c r="C45" s="335"/>
      <c r="D45" s="335"/>
      <c r="E45" s="335"/>
      <c r="F45" s="335"/>
      <c r="G45" s="335"/>
      <c r="H45" s="335"/>
      <c r="I45" s="335"/>
      <c r="J45" s="335"/>
      <c r="K45" s="335"/>
      <c r="L45" s="335"/>
      <c r="M45" s="335"/>
      <c r="N45" s="335"/>
      <c r="O45" s="209"/>
      <c r="P45" s="209"/>
      <c r="Q45" s="209"/>
      <c r="R45" s="209"/>
    </row>
    <row r="46" spans="1:18" ht="48.75" customHeight="1" x14ac:dyDescent="0.3">
      <c r="A46" s="334" t="s">
        <v>107</v>
      </c>
      <c r="B46" s="335"/>
      <c r="C46" s="335"/>
      <c r="D46" s="335"/>
      <c r="E46" s="335"/>
      <c r="F46" s="335"/>
      <c r="G46" s="335"/>
      <c r="H46" s="335"/>
      <c r="I46" s="335"/>
      <c r="J46" s="335"/>
      <c r="K46" s="335"/>
      <c r="L46" s="335"/>
      <c r="M46" s="335"/>
      <c r="N46" s="212"/>
      <c r="O46" s="209"/>
      <c r="P46" s="209"/>
      <c r="Q46" s="209"/>
      <c r="R46" s="209"/>
    </row>
    <row r="47" spans="1:18" ht="27.75" customHeight="1" x14ac:dyDescent="0.3">
      <c r="A47" s="214" t="s">
        <v>20</v>
      </c>
      <c r="B47" s="425"/>
      <c r="C47" s="426"/>
      <c r="D47" s="427"/>
      <c r="E47" s="427"/>
      <c r="F47" s="427"/>
      <c r="G47" s="426"/>
      <c r="H47" s="426"/>
      <c r="I47" s="426"/>
      <c r="J47" s="426"/>
      <c r="K47" s="426"/>
      <c r="L47" s="426"/>
    </row>
    <row r="48" spans="1:18" x14ac:dyDescent="0.3">
      <c r="B48" s="413"/>
      <c r="C48" s="413"/>
      <c r="D48" s="413"/>
      <c r="E48" s="413"/>
      <c r="F48" s="413"/>
      <c r="G48" s="413"/>
      <c r="H48" s="413"/>
      <c r="I48" s="413"/>
      <c r="J48" s="413"/>
      <c r="K48" s="413"/>
      <c r="L48" s="413"/>
    </row>
    <row r="49" spans="1:12" s="147" customFormat="1" ht="24.75" customHeight="1" x14ac:dyDescent="0.3">
      <c r="A49" s="331" t="s">
        <v>92</v>
      </c>
      <c r="B49" s="331"/>
      <c r="C49" s="331"/>
      <c r="D49" s="331"/>
      <c r="E49" s="331"/>
      <c r="F49" s="331"/>
      <c r="G49" s="331"/>
      <c r="H49" s="331"/>
      <c r="I49" s="331"/>
      <c r="J49" s="331"/>
      <c r="K49" s="331"/>
      <c r="L49" s="331"/>
    </row>
    <row r="50" spans="1:12" s="147" customFormat="1" x14ac:dyDescent="0.3">
      <c r="A50" s="424" t="s">
        <v>96</v>
      </c>
      <c r="B50" s="424"/>
      <c r="C50" s="424"/>
      <c r="D50" s="424"/>
      <c r="E50" s="424"/>
      <c r="F50" s="424"/>
      <c r="G50" s="424"/>
      <c r="H50" s="424"/>
      <c r="I50" s="424"/>
      <c r="J50" s="424"/>
      <c r="K50" s="424"/>
      <c r="L50" s="424"/>
    </row>
    <row r="51" spans="1:12" hidden="1" x14ac:dyDescent="0.3"/>
    <row r="52" spans="1:12" hidden="1" x14ac:dyDescent="0.3">
      <c r="A52" s="113" t="s">
        <v>22</v>
      </c>
      <c r="J52" s="114" t="s">
        <v>85</v>
      </c>
      <c r="K52" s="115"/>
    </row>
    <row r="53" spans="1:12" hidden="1" x14ac:dyDescent="0.3">
      <c r="A53" s="116"/>
      <c r="J53" s="115">
        <v>0.05</v>
      </c>
    </row>
    <row r="54" spans="1:12" hidden="1" x14ac:dyDescent="0.3">
      <c r="A54" s="116" t="s">
        <v>118</v>
      </c>
      <c r="J54" s="115">
        <v>0.1</v>
      </c>
    </row>
    <row r="55" spans="1:12" hidden="1" x14ac:dyDescent="0.3">
      <c r="A55" s="116" t="s">
        <v>119</v>
      </c>
      <c r="J55" s="115">
        <v>0.15</v>
      </c>
    </row>
    <row r="56" spans="1:12" hidden="1" x14ac:dyDescent="0.3">
      <c r="A56" s="116" t="s">
        <v>120</v>
      </c>
      <c r="J56" s="115">
        <v>0.2</v>
      </c>
    </row>
    <row r="57" spans="1:12" hidden="1" x14ac:dyDescent="0.3">
      <c r="A57" s="116" t="s">
        <v>121</v>
      </c>
      <c r="J57" s="115">
        <v>0.25</v>
      </c>
    </row>
    <row r="58" spans="1:12" hidden="1" x14ac:dyDescent="0.3">
      <c r="A58" s="116" t="s">
        <v>122</v>
      </c>
      <c r="J58" s="115">
        <v>0.3</v>
      </c>
    </row>
    <row r="59" spans="1:12" hidden="1" x14ac:dyDescent="0.3">
      <c r="A59" s="116" t="s">
        <v>123</v>
      </c>
      <c r="J59" s="115">
        <v>0.33</v>
      </c>
    </row>
    <row r="60" spans="1:12" hidden="1" x14ac:dyDescent="0.3">
      <c r="A60" s="116" t="s">
        <v>124</v>
      </c>
      <c r="J60" s="115">
        <v>0.34</v>
      </c>
    </row>
    <row r="61" spans="1:12" hidden="1" x14ac:dyDescent="0.3">
      <c r="A61" s="116" t="s">
        <v>125</v>
      </c>
      <c r="J61" s="115">
        <v>0.35</v>
      </c>
    </row>
    <row r="62" spans="1:12" hidden="1" x14ac:dyDescent="0.3">
      <c r="A62" s="116" t="s">
        <v>126</v>
      </c>
      <c r="J62" s="115">
        <v>0.4</v>
      </c>
    </row>
    <row r="63" spans="1:12" hidden="1" x14ac:dyDescent="0.3">
      <c r="A63" s="116" t="s">
        <v>127</v>
      </c>
      <c r="J63" s="115">
        <v>0.45</v>
      </c>
    </row>
    <row r="64" spans="1:12" hidden="1" x14ac:dyDescent="0.3">
      <c r="A64" s="116" t="s">
        <v>128</v>
      </c>
      <c r="J64" s="115">
        <v>0.5</v>
      </c>
    </row>
    <row r="65" spans="1:10" hidden="1" x14ac:dyDescent="0.3">
      <c r="A65" s="116" t="s">
        <v>129</v>
      </c>
      <c r="J65" s="115">
        <v>0.55000000000000004</v>
      </c>
    </row>
    <row r="66" spans="1:10" hidden="1" x14ac:dyDescent="0.3">
      <c r="A66" s="116" t="s">
        <v>130</v>
      </c>
      <c r="J66" s="115">
        <v>0.6</v>
      </c>
    </row>
    <row r="67" spans="1:10" hidden="1" x14ac:dyDescent="0.3">
      <c r="A67" s="116" t="s">
        <v>131</v>
      </c>
      <c r="J67" s="115">
        <v>0.65</v>
      </c>
    </row>
    <row r="68" spans="1:10" hidden="1" x14ac:dyDescent="0.3">
      <c r="A68" s="116" t="s">
        <v>132</v>
      </c>
      <c r="J68" s="115">
        <v>0.7</v>
      </c>
    </row>
    <row r="69" spans="1:10" hidden="1" x14ac:dyDescent="0.3">
      <c r="A69" s="116" t="s">
        <v>133</v>
      </c>
      <c r="J69" s="115">
        <v>0.75</v>
      </c>
    </row>
    <row r="70" spans="1:10" hidden="1" x14ac:dyDescent="0.3">
      <c r="A70" s="116" t="s">
        <v>134</v>
      </c>
      <c r="J70" s="115">
        <v>0.8</v>
      </c>
    </row>
    <row r="71" spans="1:10" hidden="1" x14ac:dyDescent="0.3">
      <c r="A71" s="116" t="s">
        <v>135</v>
      </c>
      <c r="J71" s="115">
        <v>0.85</v>
      </c>
    </row>
    <row r="72" spans="1:10" hidden="1" x14ac:dyDescent="0.3">
      <c r="A72" s="116" t="s">
        <v>136</v>
      </c>
      <c r="J72" s="115">
        <v>0.9</v>
      </c>
    </row>
    <row r="73" spans="1:10" hidden="1" x14ac:dyDescent="0.3">
      <c r="A73" s="116" t="s">
        <v>137</v>
      </c>
      <c r="J73" s="115">
        <v>0.95</v>
      </c>
    </row>
    <row r="74" spans="1:10" hidden="1" x14ac:dyDescent="0.3">
      <c r="A74" s="116" t="s">
        <v>138</v>
      </c>
      <c r="J74" s="115">
        <v>1</v>
      </c>
    </row>
    <row r="75" spans="1:10" hidden="1" x14ac:dyDescent="0.3">
      <c r="A75" s="116" t="s">
        <v>139</v>
      </c>
    </row>
    <row r="76" spans="1:10" hidden="1" x14ac:dyDescent="0.3">
      <c r="A76" s="116" t="s">
        <v>140</v>
      </c>
    </row>
    <row r="77" spans="1:10" hidden="1" x14ac:dyDescent="0.3">
      <c r="A77" s="116" t="s">
        <v>141</v>
      </c>
    </row>
    <row r="78" spans="1:10" hidden="1" x14ac:dyDescent="0.3">
      <c r="A78" s="116" t="s">
        <v>142</v>
      </c>
    </row>
    <row r="79" spans="1:10" hidden="1" x14ac:dyDescent="0.3">
      <c r="A79" s="116" t="s">
        <v>143</v>
      </c>
    </row>
    <row r="80" spans="1:10" hidden="1" x14ac:dyDescent="0.3">
      <c r="A80" s="116" t="s">
        <v>144</v>
      </c>
    </row>
    <row r="81" spans="1:1" hidden="1" x14ac:dyDescent="0.3">
      <c r="A81" s="116" t="s">
        <v>145</v>
      </c>
    </row>
    <row r="82" spans="1:1" hidden="1" x14ac:dyDescent="0.3">
      <c r="A82" s="116" t="s">
        <v>146</v>
      </c>
    </row>
    <row r="83" spans="1:1" hidden="1" x14ac:dyDescent="0.3">
      <c r="A83" s="116" t="s">
        <v>147</v>
      </c>
    </row>
    <row r="84" spans="1:1" hidden="1" x14ac:dyDescent="0.3">
      <c r="A84" s="116" t="s">
        <v>148</v>
      </c>
    </row>
    <row r="85" spans="1:1" hidden="1" x14ac:dyDescent="0.3">
      <c r="A85" s="116" t="s">
        <v>149</v>
      </c>
    </row>
    <row r="86" spans="1:1" hidden="1" x14ac:dyDescent="0.3">
      <c r="A86" s="116" t="s">
        <v>150</v>
      </c>
    </row>
    <row r="87" spans="1:1" hidden="1" x14ac:dyDescent="0.3">
      <c r="A87" s="116" t="s">
        <v>151</v>
      </c>
    </row>
    <row r="88" spans="1:1" hidden="1" x14ac:dyDescent="0.3">
      <c r="A88" s="116" t="s">
        <v>152</v>
      </c>
    </row>
    <row r="89" spans="1:1" hidden="1" x14ac:dyDescent="0.3">
      <c r="A89" s="116" t="s">
        <v>153</v>
      </c>
    </row>
    <row r="90" spans="1:1" hidden="1" x14ac:dyDescent="0.3">
      <c r="A90" s="116" t="s">
        <v>154</v>
      </c>
    </row>
    <row r="91" spans="1:1" hidden="1" x14ac:dyDescent="0.3">
      <c r="A91" s="116" t="s">
        <v>155</v>
      </c>
    </row>
    <row r="92" spans="1:1" hidden="1" x14ac:dyDescent="0.3">
      <c r="A92" s="116" t="s">
        <v>156</v>
      </c>
    </row>
    <row r="93" spans="1:1" hidden="1" x14ac:dyDescent="0.3">
      <c r="A93" s="116" t="s">
        <v>157</v>
      </c>
    </row>
    <row r="94" spans="1:1" hidden="1" x14ac:dyDescent="0.3">
      <c r="A94" s="116" t="s">
        <v>158</v>
      </c>
    </row>
    <row r="95" spans="1:1" hidden="1" x14ac:dyDescent="0.3">
      <c r="A95" s="116" t="s">
        <v>159</v>
      </c>
    </row>
    <row r="96" spans="1:1" hidden="1" x14ac:dyDescent="0.3">
      <c r="A96" s="116" t="s">
        <v>160</v>
      </c>
    </row>
    <row r="97" spans="1:1" hidden="1" x14ac:dyDescent="0.3">
      <c r="A97" s="116" t="s">
        <v>161</v>
      </c>
    </row>
    <row r="98" spans="1:1" hidden="1" x14ac:dyDescent="0.3">
      <c r="A98" s="116" t="s">
        <v>162</v>
      </c>
    </row>
    <row r="99" spans="1:1" hidden="1" x14ac:dyDescent="0.3">
      <c r="A99" s="116" t="s">
        <v>163</v>
      </c>
    </row>
    <row r="100" spans="1:1" hidden="1" x14ac:dyDescent="0.3">
      <c r="A100" s="116" t="s">
        <v>164</v>
      </c>
    </row>
    <row r="101" spans="1:1" hidden="1" x14ac:dyDescent="0.3">
      <c r="A101" s="116" t="s">
        <v>165</v>
      </c>
    </row>
    <row r="102" spans="1:1" hidden="1" x14ac:dyDescent="0.3">
      <c r="A102" s="116" t="s">
        <v>166</v>
      </c>
    </row>
    <row r="103" spans="1:1" hidden="1" x14ac:dyDescent="0.3">
      <c r="A103" s="116" t="s">
        <v>167</v>
      </c>
    </row>
    <row r="104" spans="1:1" hidden="1" x14ac:dyDescent="0.3">
      <c r="A104" s="116" t="s">
        <v>168</v>
      </c>
    </row>
    <row r="105" spans="1:1" hidden="1" x14ac:dyDescent="0.3">
      <c r="A105" s="116" t="s">
        <v>169</v>
      </c>
    </row>
    <row r="106" spans="1:1" hidden="1" x14ac:dyDescent="0.3">
      <c r="A106" s="116" t="s">
        <v>170</v>
      </c>
    </row>
    <row r="107" spans="1:1" hidden="1" x14ac:dyDescent="0.3">
      <c r="A107" s="116" t="s">
        <v>171</v>
      </c>
    </row>
    <row r="108" spans="1:1" hidden="1" x14ac:dyDescent="0.3">
      <c r="A108" s="116" t="s">
        <v>172</v>
      </c>
    </row>
    <row r="109" spans="1:1" hidden="1" x14ac:dyDescent="0.3">
      <c r="A109" s="116" t="s">
        <v>173</v>
      </c>
    </row>
    <row r="110" spans="1:1" hidden="1" x14ac:dyDescent="0.3">
      <c r="A110" s="116" t="s">
        <v>174</v>
      </c>
    </row>
    <row r="111" spans="1:1" hidden="1" x14ac:dyDescent="0.3">
      <c r="A111" s="116" t="s">
        <v>175</v>
      </c>
    </row>
    <row r="112" spans="1:1" hidden="1" x14ac:dyDescent="0.3">
      <c r="A112" s="116" t="s">
        <v>176</v>
      </c>
    </row>
    <row r="113" spans="1:1" hidden="1" x14ac:dyDescent="0.3">
      <c r="A113" s="116" t="s">
        <v>177</v>
      </c>
    </row>
    <row r="114" spans="1:1" hidden="1" x14ac:dyDescent="0.3">
      <c r="A114" s="116" t="s">
        <v>178</v>
      </c>
    </row>
    <row r="115" spans="1:1" hidden="1" x14ac:dyDescent="0.3">
      <c r="A115" s="116" t="s">
        <v>179</v>
      </c>
    </row>
    <row r="116" spans="1:1" hidden="1" x14ac:dyDescent="0.3">
      <c r="A116" s="116" t="s">
        <v>180</v>
      </c>
    </row>
    <row r="117" spans="1:1" hidden="1" x14ac:dyDescent="0.3">
      <c r="A117" s="116" t="s">
        <v>181</v>
      </c>
    </row>
    <row r="118" spans="1:1" hidden="1" x14ac:dyDescent="0.3">
      <c r="A118" s="116" t="s">
        <v>182</v>
      </c>
    </row>
    <row r="119" spans="1:1" hidden="1" x14ac:dyDescent="0.3">
      <c r="A119" s="116" t="s">
        <v>183</v>
      </c>
    </row>
    <row r="120" spans="1:1" hidden="1" x14ac:dyDescent="0.3">
      <c r="A120" s="116" t="s">
        <v>184</v>
      </c>
    </row>
    <row r="121" spans="1:1" hidden="1" x14ac:dyDescent="0.3">
      <c r="A121" s="116" t="s">
        <v>185</v>
      </c>
    </row>
    <row r="122" spans="1:1" hidden="1" x14ac:dyDescent="0.3">
      <c r="A122" s="116" t="s">
        <v>186</v>
      </c>
    </row>
    <row r="123" spans="1:1" hidden="1" x14ac:dyDescent="0.3">
      <c r="A123" s="116" t="s">
        <v>187</v>
      </c>
    </row>
    <row r="124" spans="1:1" hidden="1" x14ac:dyDescent="0.3">
      <c r="A124" s="116" t="s">
        <v>188</v>
      </c>
    </row>
    <row r="125" spans="1:1" hidden="1" x14ac:dyDescent="0.3">
      <c r="A125" s="116" t="s">
        <v>189</v>
      </c>
    </row>
    <row r="126" spans="1:1" hidden="1" x14ac:dyDescent="0.3">
      <c r="A126" s="116" t="s">
        <v>190</v>
      </c>
    </row>
    <row r="127" spans="1:1" hidden="1" x14ac:dyDescent="0.3">
      <c r="A127" s="116" t="s">
        <v>191</v>
      </c>
    </row>
    <row r="128" spans="1:1" hidden="1" x14ac:dyDescent="0.3">
      <c r="A128" s="116" t="s">
        <v>192</v>
      </c>
    </row>
    <row r="129" spans="1:1" hidden="1" x14ac:dyDescent="0.3">
      <c r="A129" s="116" t="s">
        <v>193</v>
      </c>
    </row>
    <row r="130" spans="1:1" hidden="1" x14ac:dyDescent="0.3">
      <c r="A130" s="116" t="s">
        <v>194</v>
      </c>
    </row>
    <row r="131" spans="1:1" hidden="1" x14ac:dyDescent="0.3">
      <c r="A131" s="116" t="s">
        <v>195</v>
      </c>
    </row>
    <row r="132" spans="1:1" hidden="1" x14ac:dyDescent="0.3">
      <c r="A132" s="116" t="s">
        <v>196</v>
      </c>
    </row>
    <row r="133" spans="1:1" hidden="1" x14ac:dyDescent="0.3">
      <c r="A133" s="116" t="s">
        <v>197</v>
      </c>
    </row>
    <row r="134" spans="1:1" hidden="1" x14ac:dyDescent="0.3">
      <c r="A134" s="116" t="s">
        <v>198</v>
      </c>
    </row>
    <row r="135" spans="1:1" hidden="1" x14ac:dyDescent="0.3">
      <c r="A135" s="116" t="s">
        <v>199</v>
      </c>
    </row>
    <row r="136" spans="1:1" hidden="1" x14ac:dyDescent="0.3">
      <c r="A136" s="116" t="s">
        <v>200</v>
      </c>
    </row>
    <row r="137" spans="1:1" hidden="1" x14ac:dyDescent="0.3">
      <c r="A137" s="116" t="s">
        <v>201</v>
      </c>
    </row>
    <row r="138" spans="1:1" hidden="1" x14ac:dyDescent="0.3">
      <c r="A138" s="116" t="s">
        <v>202</v>
      </c>
    </row>
    <row r="139" spans="1:1" hidden="1" x14ac:dyDescent="0.3">
      <c r="A139" s="116" t="s">
        <v>203</v>
      </c>
    </row>
    <row r="140" spans="1:1" hidden="1" x14ac:dyDescent="0.3">
      <c r="A140" s="116" t="s">
        <v>204</v>
      </c>
    </row>
    <row r="141" spans="1:1" hidden="1" x14ac:dyDescent="0.3">
      <c r="A141" s="116" t="s">
        <v>205</v>
      </c>
    </row>
    <row r="142" spans="1:1" hidden="1" x14ac:dyDescent="0.3">
      <c r="A142" s="116" t="s">
        <v>206</v>
      </c>
    </row>
    <row r="143" spans="1:1" hidden="1" x14ac:dyDescent="0.3">
      <c r="A143" s="116" t="s">
        <v>207</v>
      </c>
    </row>
    <row r="144" spans="1:1" hidden="1" x14ac:dyDescent="0.3">
      <c r="A144" s="116" t="s">
        <v>208</v>
      </c>
    </row>
    <row r="145" spans="1:1" hidden="1" x14ac:dyDescent="0.3">
      <c r="A145" s="116" t="s">
        <v>209</v>
      </c>
    </row>
    <row r="146" spans="1:1" hidden="1" x14ac:dyDescent="0.3">
      <c r="A146" s="116" t="s">
        <v>210</v>
      </c>
    </row>
    <row r="147" spans="1:1" hidden="1" x14ac:dyDescent="0.3">
      <c r="A147" s="116" t="s">
        <v>211</v>
      </c>
    </row>
    <row r="148" spans="1:1" hidden="1" x14ac:dyDescent="0.3">
      <c r="A148" s="116" t="s">
        <v>212</v>
      </c>
    </row>
    <row r="149" spans="1:1" hidden="1" x14ac:dyDescent="0.3">
      <c r="A149" s="116" t="s">
        <v>213</v>
      </c>
    </row>
    <row r="150" spans="1:1" hidden="1" x14ac:dyDescent="0.3">
      <c r="A150" s="116" t="s">
        <v>214</v>
      </c>
    </row>
    <row r="151" spans="1:1" hidden="1" x14ac:dyDescent="0.3">
      <c r="A151" s="116" t="s">
        <v>215</v>
      </c>
    </row>
    <row r="152" spans="1:1" hidden="1" x14ac:dyDescent="0.3">
      <c r="A152" s="116" t="s">
        <v>216</v>
      </c>
    </row>
    <row r="153" spans="1:1" hidden="1" x14ac:dyDescent="0.3">
      <c r="A153" s="116" t="s">
        <v>217</v>
      </c>
    </row>
    <row r="154" spans="1:1" hidden="1" x14ac:dyDescent="0.3">
      <c r="A154" s="116" t="s">
        <v>218</v>
      </c>
    </row>
    <row r="155" spans="1:1" hidden="1" x14ac:dyDescent="0.3">
      <c r="A155" s="116" t="s">
        <v>219</v>
      </c>
    </row>
    <row r="156" spans="1:1" hidden="1" x14ac:dyDescent="0.3">
      <c r="A156" s="116" t="s">
        <v>220</v>
      </c>
    </row>
    <row r="157" spans="1:1" hidden="1" x14ac:dyDescent="0.3">
      <c r="A157" s="116" t="s">
        <v>221</v>
      </c>
    </row>
    <row r="158" spans="1:1" hidden="1" x14ac:dyDescent="0.3">
      <c r="A158" s="116" t="s">
        <v>222</v>
      </c>
    </row>
    <row r="159" spans="1:1" hidden="1" x14ac:dyDescent="0.3">
      <c r="A159" s="116" t="s">
        <v>223</v>
      </c>
    </row>
    <row r="160" spans="1:1" hidden="1" x14ac:dyDescent="0.3">
      <c r="A160" s="116" t="s">
        <v>224</v>
      </c>
    </row>
    <row r="161" spans="1:1" hidden="1" x14ac:dyDescent="0.3">
      <c r="A161" s="116" t="s">
        <v>225</v>
      </c>
    </row>
    <row r="162" spans="1:1" hidden="1" x14ac:dyDescent="0.3">
      <c r="A162" s="116" t="s">
        <v>226</v>
      </c>
    </row>
    <row r="163" spans="1:1" hidden="1" x14ac:dyDescent="0.3">
      <c r="A163" s="116" t="s">
        <v>227</v>
      </c>
    </row>
    <row r="164" spans="1:1" hidden="1" x14ac:dyDescent="0.3">
      <c r="A164" s="116" t="s">
        <v>228</v>
      </c>
    </row>
    <row r="165" spans="1:1" hidden="1" x14ac:dyDescent="0.3">
      <c r="A165" s="116" t="s">
        <v>229</v>
      </c>
    </row>
    <row r="166" spans="1:1" hidden="1" x14ac:dyDescent="0.3">
      <c r="A166" s="117" t="s">
        <v>230</v>
      </c>
    </row>
    <row r="167" spans="1:1" hidden="1" x14ac:dyDescent="0.3">
      <c r="A167" s="116" t="s">
        <v>231</v>
      </c>
    </row>
    <row r="168" spans="1:1" hidden="1" x14ac:dyDescent="0.3">
      <c r="A168" s="116" t="s">
        <v>232</v>
      </c>
    </row>
    <row r="169" spans="1:1" hidden="1" x14ac:dyDescent="0.3">
      <c r="A169" s="116" t="s">
        <v>233</v>
      </c>
    </row>
    <row r="170" spans="1:1" hidden="1" x14ac:dyDescent="0.3">
      <c r="A170" s="116" t="s">
        <v>234</v>
      </c>
    </row>
    <row r="171" spans="1:1" hidden="1" x14ac:dyDescent="0.3">
      <c r="A171" s="116" t="s">
        <v>235</v>
      </c>
    </row>
    <row r="172" spans="1:1" hidden="1" x14ac:dyDescent="0.3">
      <c r="A172" s="116" t="s">
        <v>236</v>
      </c>
    </row>
    <row r="173" spans="1:1" hidden="1" x14ac:dyDescent="0.3">
      <c r="A173" s="116" t="s">
        <v>237</v>
      </c>
    </row>
    <row r="174" spans="1:1" hidden="1" x14ac:dyDescent="0.3">
      <c r="A174" s="116" t="s">
        <v>238</v>
      </c>
    </row>
    <row r="175" spans="1:1" hidden="1" x14ac:dyDescent="0.3">
      <c r="A175" s="116" t="s">
        <v>239</v>
      </c>
    </row>
    <row r="176" spans="1:1" hidden="1" x14ac:dyDescent="0.3">
      <c r="A176" s="116" t="s">
        <v>240</v>
      </c>
    </row>
    <row r="177" spans="1:1" hidden="1" x14ac:dyDescent="0.3">
      <c r="A177" s="116" t="s">
        <v>241</v>
      </c>
    </row>
    <row r="178" spans="1:1" hidden="1" x14ac:dyDescent="0.3">
      <c r="A178" s="114" t="s">
        <v>242</v>
      </c>
    </row>
    <row r="179" spans="1:1" hidden="1" x14ac:dyDescent="0.3">
      <c r="A179" s="116" t="s">
        <v>243</v>
      </c>
    </row>
    <row r="180" spans="1:1" hidden="1" x14ac:dyDescent="0.3">
      <c r="A180" s="116" t="s">
        <v>244</v>
      </c>
    </row>
    <row r="181" spans="1:1" hidden="1" x14ac:dyDescent="0.3">
      <c r="A181" s="116" t="s">
        <v>245</v>
      </c>
    </row>
    <row r="182" spans="1:1" hidden="1" x14ac:dyDescent="0.3">
      <c r="A182" s="116" t="s">
        <v>246</v>
      </c>
    </row>
    <row r="183" spans="1:1" hidden="1" x14ac:dyDescent="0.3">
      <c r="A183" s="116" t="s">
        <v>247</v>
      </c>
    </row>
    <row r="184" spans="1:1" hidden="1" x14ac:dyDescent="0.3">
      <c r="A184" s="116" t="s">
        <v>248</v>
      </c>
    </row>
    <row r="185" spans="1:1" hidden="1" x14ac:dyDescent="0.3">
      <c r="A185" s="116" t="s">
        <v>249</v>
      </c>
    </row>
    <row r="186" spans="1:1" hidden="1" x14ac:dyDescent="0.3">
      <c r="A186" s="116" t="s">
        <v>250</v>
      </c>
    </row>
    <row r="187" spans="1:1" hidden="1" x14ac:dyDescent="0.3">
      <c r="A187" s="116" t="s">
        <v>251</v>
      </c>
    </row>
    <row r="188" spans="1:1" hidden="1" x14ac:dyDescent="0.3">
      <c r="A188" s="116" t="s">
        <v>252</v>
      </c>
    </row>
    <row r="189" spans="1:1" hidden="1" x14ac:dyDescent="0.3">
      <c r="A189" s="116" t="s">
        <v>253</v>
      </c>
    </row>
    <row r="190" spans="1:1" hidden="1" x14ac:dyDescent="0.3">
      <c r="A190" s="116" t="s">
        <v>254</v>
      </c>
    </row>
    <row r="191" spans="1:1" hidden="1" x14ac:dyDescent="0.3">
      <c r="A191" s="116" t="s">
        <v>255</v>
      </c>
    </row>
    <row r="192" spans="1:1" hidden="1" x14ac:dyDescent="0.3">
      <c r="A192" s="116" t="s">
        <v>256</v>
      </c>
    </row>
    <row r="193" spans="1:1" hidden="1" x14ac:dyDescent="0.3">
      <c r="A193" s="116" t="s">
        <v>257</v>
      </c>
    </row>
    <row r="194" spans="1:1" hidden="1" x14ac:dyDescent="0.3">
      <c r="A194" s="116" t="s">
        <v>258</v>
      </c>
    </row>
    <row r="195" spans="1:1" hidden="1" x14ac:dyDescent="0.3">
      <c r="A195" s="116" t="s">
        <v>259</v>
      </c>
    </row>
    <row r="196" spans="1:1" hidden="1" x14ac:dyDescent="0.3">
      <c r="A196" s="116" t="s">
        <v>260</v>
      </c>
    </row>
    <row r="197" spans="1:1" hidden="1" x14ac:dyDescent="0.3">
      <c r="A197" s="116" t="s">
        <v>261</v>
      </c>
    </row>
    <row r="198" spans="1:1" hidden="1" x14ac:dyDescent="0.3">
      <c r="A198" s="116" t="s">
        <v>262</v>
      </c>
    </row>
    <row r="199" spans="1:1" hidden="1" x14ac:dyDescent="0.3">
      <c r="A199" s="116" t="s">
        <v>263</v>
      </c>
    </row>
    <row r="200" spans="1:1" hidden="1" x14ac:dyDescent="0.3">
      <c r="A200" s="116" t="s">
        <v>264</v>
      </c>
    </row>
    <row r="201" spans="1:1" hidden="1" x14ac:dyDescent="0.3">
      <c r="A201" s="116" t="s">
        <v>265</v>
      </c>
    </row>
    <row r="202" spans="1:1" hidden="1" x14ac:dyDescent="0.3">
      <c r="A202" s="116" t="s">
        <v>266</v>
      </c>
    </row>
    <row r="203" spans="1:1" hidden="1" x14ac:dyDescent="0.3">
      <c r="A203" s="116" t="s">
        <v>267</v>
      </c>
    </row>
    <row r="204" spans="1:1" hidden="1" x14ac:dyDescent="0.3">
      <c r="A204" s="116" t="s">
        <v>268</v>
      </c>
    </row>
    <row r="205" spans="1:1" hidden="1" x14ac:dyDescent="0.3">
      <c r="A205" s="116" t="s">
        <v>269</v>
      </c>
    </row>
    <row r="206" spans="1:1" hidden="1" x14ac:dyDescent="0.3">
      <c r="A206" s="116" t="s">
        <v>270</v>
      </c>
    </row>
    <row r="207" spans="1:1" hidden="1" x14ac:dyDescent="0.3">
      <c r="A207" s="116" t="s">
        <v>271</v>
      </c>
    </row>
    <row r="208" spans="1:1" hidden="1" x14ac:dyDescent="0.3">
      <c r="A208" s="116" t="s">
        <v>272</v>
      </c>
    </row>
    <row r="209" spans="1:1" hidden="1" x14ac:dyDescent="0.3">
      <c r="A209" s="116" t="s">
        <v>273</v>
      </c>
    </row>
    <row r="210" spans="1:1" hidden="1" x14ac:dyDescent="0.3">
      <c r="A210" s="116" t="s">
        <v>274</v>
      </c>
    </row>
    <row r="211" spans="1:1" hidden="1" x14ac:dyDescent="0.3">
      <c r="A211" s="116" t="s">
        <v>275</v>
      </c>
    </row>
    <row r="212" spans="1:1" hidden="1" x14ac:dyDescent="0.3">
      <c r="A212" s="116" t="s">
        <v>276</v>
      </c>
    </row>
    <row r="213" spans="1:1" hidden="1" x14ac:dyDescent="0.3">
      <c r="A213" s="116" t="s">
        <v>277</v>
      </c>
    </row>
    <row r="214" spans="1:1" hidden="1" x14ac:dyDescent="0.3">
      <c r="A214" s="116" t="s">
        <v>278</v>
      </c>
    </row>
    <row r="215" spans="1:1" hidden="1" x14ac:dyDescent="0.3">
      <c r="A215" s="116" t="s">
        <v>279</v>
      </c>
    </row>
    <row r="216" spans="1:1" hidden="1" x14ac:dyDescent="0.3">
      <c r="A216" s="116" t="s">
        <v>280</v>
      </c>
    </row>
    <row r="217" spans="1:1" hidden="1" x14ac:dyDescent="0.3">
      <c r="A217" s="116" t="s">
        <v>281</v>
      </c>
    </row>
    <row r="218" spans="1:1" hidden="1" x14ac:dyDescent="0.3">
      <c r="A218" s="116" t="s">
        <v>282</v>
      </c>
    </row>
    <row r="219" spans="1:1" hidden="1" x14ac:dyDescent="0.3">
      <c r="A219" s="116" t="s">
        <v>283</v>
      </c>
    </row>
    <row r="220" spans="1:1" hidden="1" x14ac:dyDescent="0.3">
      <c r="A220" s="116" t="s">
        <v>284</v>
      </c>
    </row>
    <row r="221" spans="1:1" hidden="1" x14ac:dyDescent="0.3">
      <c r="A221" s="116" t="s">
        <v>285</v>
      </c>
    </row>
    <row r="222" spans="1:1" hidden="1" x14ac:dyDescent="0.3">
      <c r="A222" s="116" t="s">
        <v>286</v>
      </c>
    </row>
    <row r="223" spans="1:1" hidden="1" x14ac:dyDescent="0.3">
      <c r="A223" s="116" t="s">
        <v>287</v>
      </c>
    </row>
    <row r="224" spans="1:1" hidden="1" x14ac:dyDescent="0.3">
      <c r="A224" s="116" t="s">
        <v>288</v>
      </c>
    </row>
    <row r="225" spans="1:1" hidden="1" x14ac:dyDescent="0.3">
      <c r="A225" s="116" t="s">
        <v>289</v>
      </c>
    </row>
    <row r="226" spans="1:1" hidden="1" x14ac:dyDescent="0.3">
      <c r="A226" s="116" t="s">
        <v>290</v>
      </c>
    </row>
    <row r="227" spans="1:1" hidden="1" x14ac:dyDescent="0.3">
      <c r="A227" s="116" t="s">
        <v>291</v>
      </c>
    </row>
    <row r="228" spans="1:1" hidden="1" x14ac:dyDescent="0.3">
      <c r="A228" s="116" t="s">
        <v>292</v>
      </c>
    </row>
    <row r="229" spans="1:1" hidden="1" x14ac:dyDescent="0.3">
      <c r="A229" s="116" t="s">
        <v>293</v>
      </c>
    </row>
    <row r="230" spans="1:1" hidden="1" x14ac:dyDescent="0.3"/>
    <row r="231" spans="1:1" hidden="1" x14ac:dyDescent="0.3">
      <c r="A231" s="118" t="s">
        <v>294</v>
      </c>
    </row>
    <row r="232" spans="1:1" hidden="1" x14ac:dyDescent="0.3"/>
    <row r="233" spans="1:1" hidden="1" x14ac:dyDescent="0.3">
      <c r="A233" s="116" t="s">
        <v>23</v>
      </c>
    </row>
    <row r="234" spans="1:1" hidden="1" x14ac:dyDescent="0.3">
      <c r="A234" s="116" t="s">
        <v>24</v>
      </c>
    </row>
    <row r="235" spans="1:1" hidden="1" x14ac:dyDescent="0.3">
      <c r="A235" s="116" t="s">
        <v>94</v>
      </c>
    </row>
    <row r="236" spans="1:1" hidden="1" x14ac:dyDescent="0.3">
      <c r="A236" s="116" t="s">
        <v>99</v>
      </c>
    </row>
    <row r="237" spans="1:1" hidden="1" x14ac:dyDescent="0.3">
      <c r="A237" s="116" t="s">
        <v>25</v>
      </c>
    </row>
    <row r="238" spans="1:1" hidden="1" x14ac:dyDescent="0.3">
      <c r="A238" s="116" t="s">
        <v>26</v>
      </c>
    </row>
    <row r="239" spans="1:1" hidden="1" x14ac:dyDescent="0.3">
      <c r="A239" s="116" t="s">
        <v>112</v>
      </c>
    </row>
    <row r="240" spans="1:1" hidden="1" x14ac:dyDescent="0.3">
      <c r="A240" s="114" t="s">
        <v>113</v>
      </c>
    </row>
    <row r="241" spans="1:1" hidden="1" x14ac:dyDescent="0.3">
      <c r="A241" s="116" t="s">
        <v>28</v>
      </c>
    </row>
    <row r="242" spans="1:1" hidden="1" x14ac:dyDescent="0.3">
      <c r="A242" s="116" t="s">
        <v>29</v>
      </c>
    </row>
    <row r="243" spans="1:1" hidden="1" x14ac:dyDescent="0.3">
      <c r="A243" s="116" t="s">
        <v>30</v>
      </c>
    </row>
    <row r="244" spans="1:1" hidden="1" x14ac:dyDescent="0.3">
      <c r="A244" s="116" t="s">
        <v>100</v>
      </c>
    </row>
    <row r="245" spans="1:1" hidden="1" x14ac:dyDescent="0.3">
      <c r="A245" s="116" t="s">
        <v>31</v>
      </c>
    </row>
    <row r="246" spans="1:1" hidden="1" x14ac:dyDescent="0.3">
      <c r="A246" s="116" t="s">
        <v>32</v>
      </c>
    </row>
    <row r="247" spans="1:1" hidden="1" x14ac:dyDescent="0.3">
      <c r="A247" s="116" t="s">
        <v>89</v>
      </c>
    </row>
    <row r="248" spans="1:1" hidden="1" x14ac:dyDescent="0.3">
      <c r="A248" s="116" t="s">
        <v>33</v>
      </c>
    </row>
    <row r="249" spans="1:1" hidden="1" x14ac:dyDescent="0.3">
      <c r="A249" s="116" t="s">
        <v>114</v>
      </c>
    </row>
    <row r="250" spans="1:1" hidden="1" x14ac:dyDescent="0.3">
      <c r="A250" s="116" t="s">
        <v>34</v>
      </c>
    </row>
    <row r="251" spans="1:1" hidden="1" x14ac:dyDescent="0.3">
      <c r="A251" s="116" t="s">
        <v>35</v>
      </c>
    </row>
    <row r="252" spans="1:1" hidden="1" x14ac:dyDescent="0.3">
      <c r="A252" s="116" t="s">
        <v>90</v>
      </c>
    </row>
    <row r="253" spans="1:1" ht="14.25" hidden="1" customHeight="1" x14ac:dyDescent="0.3">
      <c r="A253" s="116" t="s">
        <v>36</v>
      </c>
    </row>
    <row r="254" spans="1:1" hidden="1" x14ac:dyDescent="0.3">
      <c r="A254" s="116" t="s">
        <v>295</v>
      </c>
    </row>
    <row r="255" spans="1:1" hidden="1" x14ac:dyDescent="0.3">
      <c r="A255" s="116" t="s">
        <v>37</v>
      </c>
    </row>
    <row r="256" spans="1:1" hidden="1" x14ac:dyDescent="0.3">
      <c r="A256" s="116" t="s">
        <v>38</v>
      </c>
    </row>
    <row r="257" spans="1:1" hidden="1" x14ac:dyDescent="0.3">
      <c r="A257" s="116" t="s">
        <v>39</v>
      </c>
    </row>
    <row r="258" spans="1:1" hidden="1" x14ac:dyDescent="0.3">
      <c r="A258" s="116" t="s">
        <v>40</v>
      </c>
    </row>
    <row r="259" spans="1:1" hidden="1" x14ac:dyDescent="0.3">
      <c r="A259" s="116" t="s">
        <v>41</v>
      </c>
    </row>
    <row r="260" spans="1:1" hidden="1" x14ac:dyDescent="0.3">
      <c r="A260" s="116" t="s">
        <v>42</v>
      </c>
    </row>
    <row r="261" spans="1:1" hidden="1" x14ac:dyDescent="0.3">
      <c r="A261" s="116" t="s">
        <v>43</v>
      </c>
    </row>
    <row r="262" spans="1:1" hidden="1" x14ac:dyDescent="0.3">
      <c r="A262" s="116" t="s">
        <v>44</v>
      </c>
    </row>
    <row r="263" spans="1:1" hidden="1" x14ac:dyDescent="0.3">
      <c r="A263" s="116" t="s">
        <v>45</v>
      </c>
    </row>
    <row r="264" spans="1:1" hidden="1" x14ac:dyDescent="0.3">
      <c r="A264" s="116" t="s">
        <v>46</v>
      </c>
    </row>
    <row r="265" spans="1:1" hidden="1" x14ac:dyDescent="0.3">
      <c r="A265" s="116" t="s">
        <v>47</v>
      </c>
    </row>
    <row r="266" spans="1:1" hidden="1" x14ac:dyDescent="0.3">
      <c r="A266" s="116" t="s">
        <v>48</v>
      </c>
    </row>
    <row r="267" spans="1:1" hidden="1" x14ac:dyDescent="0.3">
      <c r="A267" s="116" t="s">
        <v>49</v>
      </c>
    </row>
    <row r="268" spans="1:1" hidden="1" x14ac:dyDescent="0.3">
      <c r="A268" s="116" t="s">
        <v>50</v>
      </c>
    </row>
    <row r="269" spans="1:1" hidden="1" x14ac:dyDescent="0.3">
      <c r="A269" s="116" t="s">
        <v>296</v>
      </c>
    </row>
    <row r="270" spans="1:1" hidden="1" x14ac:dyDescent="0.3">
      <c r="A270" s="116" t="s">
        <v>115</v>
      </c>
    </row>
    <row r="271" spans="1:1" hidden="1" x14ac:dyDescent="0.3">
      <c r="A271" s="116" t="s">
        <v>51</v>
      </c>
    </row>
    <row r="272" spans="1:1" hidden="1" x14ac:dyDescent="0.3">
      <c r="A272" s="116" t="s">
        <v>52</v>
      </c>
    </row>
    <row r="273" spans="1:1" hidden="1" x14ac:dyDescent="0.3">
      <c r="A273" s="116" t="s">
        <v>53</v>
      </c>
    </row>
    <row r="274" spans="1:1" hidden="1" x14ac:dyDescent="0.3">
      <c r="A274" s="116" t="s">
        <v>54</v>
      </c>
    </row>
    <row r="275" spans="1:1" hidden="1" x14ac:dyDescent="0.3">
      <c r="A275" s="116" t="s">
        <v>55</v>
      </c>
    </row>
    <row r="276" spans="1:1" hidden="1" x14ac:dyDescent="0.3">
      <c r="A276" s="116" t="s">
        <v>56</v>
      </c>
    </row>
    <row r="277" spans="1:1" hidden="1" x14ac:dyDescent="0.3">
      <c r="A277" s="116" t="s">
        <v>57</v>
      </c>
    </row>
    <row r="278" spans="1:1" hidden="1" x14ac:dyDescent="0.3">
      <c r="A278" s="116" t="s">
        <v>297</v>
      </c>
    </row>
    <row r="279" spans="1:1" hidden="1" x14ac:dyDescent="0.3">
      <c r="A279" s="116" t="s">
        <v>80</v>
      </c>
    </row>
    <row r="280" spans="1:1" hidden="1" x14ac:dyDescent="0.3">
      <c r="A280" s="116" t="s">
        <v>298</v>
      </c>
    </row>
    <row r="281" spans="1:1" hidden="1" x14ac:dyDescent="0.3">
      <c r="A281" s="116" t="s">
        <v>58</v>
      </c>
    </row>
    <row r="282" spans="1:1" hidden="1" x14ac:dyDescent="0.3">
      <c r="A282" s="116" t="s">
        <v>59</v>
      </c>
    </row>
    <row r="283" spans="1:1" hidden="1" x14ac:dyDescent="0.3">
      <c r="A283" s="116" t="s">
        <v>78</v>
      </c>
    </row>
    <row r="284" spans="1:1" hidden="1" x14ac:dyDescent="0.3">
      <c r="A284" s="116" t="s">
        <v>83</v>
      </c>
    </row>
    <row r="285" spans="1:1" hidden="1" x14ac:dyDescent="0.3">
      <c r="A285" s="116" t="s">
        <v>299</v>
      </c>
    </row>
    <row r="286" spans="1:1" hidden="1" x14ac:dyDescent="0.3">
      <c r="A286" s="116" t="s">
        <v>60</v>
      </c>
    </row>
    <row r="287" spans="1:1" hidden="1" x14ac:dyDescent="0.3">
      <c r="A287" s="116" t="s">
        <v>91</v>
      </c>
    </row>
    <row r="288" spans="1:1" hidden="1" x14ac:dyDescent="0.3">
      <c r="A288" s="116" t="s">
        <v>61</v>
      </c>
    </row>
    <row r="289" spans="1:1" hidden="1" x14ac:dyDescent="0.3">
      <c r="A289" s="116" t="s">
        <v>300</v>
      </c>
    </row>
    <row r="290" spans="1:1" hidden="1" x14ac:dyDescent="0.3">
      <c r="A290" s="116" t="s">
        <v>62</v>
      </c>
    </row>
    <row r="291" spans="1:1" hidden="1" x14ac:dyDescent="0.3">
      <c r="A291" s="116" t="s">
        <v>63</v>
      </c>
    </row>
    <row r="292" spans="1:1" hidden="1" x14ac:dyDescent="0.3">
      <c r="A292" s="116" t="s">
        <v>301</v>
      </c>
    </row>
    <row r="293" spans="1:1" hidden="1" x14ac:dyDescent="0.3">
      <c r="A293" s="116" t="s">
        <v>64</v>
      </c>
    </row>
    <row r="294" spans="1:1" hidden="1" x14ac:dyDescent="0.3">
      <c r="A294" s="116" t="s">
        <v>116</v>
      </c>
    </row>
    <row r="295" spans="1:1" hidden="1" x14ac:dyDescent="0.3">
      <c r="A295" s="116" t="s">
        <v>302</v>
      </c>
    </row>
    <row r="296" spans="1:1" hidden="1" x14ac:dyDescent="0.3">
      <c r="A296" s="116" t="s">
        <v>65</v>
      </c>
    </row>
    <row r="297" spans="1:1" hidden="1" x14ac:dyDescent="0.3">
      <c r="A297" s="116" t="s">
        <v>66</v>
      </c>
    </row>
    <row r="298" spans="1:1" hidden="1" x14ac:dyDescent="0.3">
      <c r="A298" s="116" t="s">
        <v>117</v>
      </c>
    </row>
    <row r="299" spans="1:1" hidden="1" x14ac:dyDescent="0.3">
      <c r="A299" s="116" t="s">
        <v>67</v>
      </c>
    </row>
    <row r="300" spans="1:1" hidden="1" x14ac:dyDescent="0.3">
      <c r="A300" s="116" t="s">
        <v>68</v>
      </c>
    </row>
    <row r="301" spans="1:1" hidden="1" x14ac:dyDescent="0.3">
      <c r="A301" s="116" t="s">
        <v>93</v>
      </c>
    </row>
    <row r="302" spans="1:1" hidden="1" x14ac:dyDescent="0.3">
      <c r="A302" s="116" t="s">
        <v>69</v>
      </c>
    </row>
    <row r="303" spans="1:1" hidden="1" x14ac:dyDescent="0.3">
      <c r="A303" s="116" t="s">
        <v>79</v>
      </c>
    </row>
    <row r="304" spans="1:1" hidden="1" x14ac:dyDescent="0.3">
      <c r="A304" s="116" t="s">
        <v>70</v>
      </c>
    </row>
    <row r="305" spans="1:1" hidden="1" x14ac:dyDescent="0.3">
      <c r="A305" s="116" t="s">
        <v>303</v>
      </c>
    </row>
    <row r="306" spans="1:1" hidden="1" x14ac:dyDescent="0.3">
      <c r="A306" s="116" t="s">
        <v>71</v>
      </c>
    </row>
    <row r="307" spans="1:1" hidden="1" x14ac:dyDescent="0.3">
      <c r="A307" s="116" t="s">
        <v>72</v>
      </c>
    </row>
    <row r="308" spans="1:1" hidden="1" x14ac:dyDescent="0.3">
      <c r="A308" s="116" t="s">
        <v>82</v>
      </c>
    </row>
    <row r="309" spans="1:1" hidden="1" x14ac:dyDescent="0.3">
      <c r="A309" s="116" t="s">
        <v>73</v>
      </c>
    </row>
    <row r="310" spans="1:1" hidden="1" x14ac:dyDescent="0.3">
      <c r="A310" s="116" t="s">
        <v>304</v>
      </c>
    </row>
    <row r="311" spans="1:1" hidden="1" x14ac:dyDescent="0.3">
      <c r="A311" s="116" t="s">
        <v>95</v>
      </c>
    </row>
    <row r="312" spans="1:1" hidden="1" x14ac:dyDescent="0.3">
      <c r="A312" s="116" t="s">
        <v>305</v>
      </c>
    </row>
    <row r="313" spans="1:1" hidden="1" x14ac:dyDescent="0.3">
      <c r="A313" s="116" t="s">
        <v>306</v>
      </c>
    </row>
    <row r="314" spans="1:1" hidden="1" x14ac:dyDescent="0.3">
      <c r="A314" s="117" t="s">
        <v>74</v>
      </c>
    </row>
    <row r="315" spans="1:1" hidden="1" x14ac:dyDescent="0.3">
      <c r="A315" s="114" t="s">
        <v>101</v>
      </c>
    </row>
    <row r="316" spans="1:1" hidden="1" x14ac:dyDescent="0.3">
      <c r="A316" s="116" t="s">
        <v>27</v>
      </c>
    </row>
    <row r="317" spans="1:1" hidden="1" x14ac:dyDescent="0.3">
      <c r="A317" s="114" t="s">
        <v>307</v>
      </c>
    </row>
    <row r="318" spans="1:1" hidden="1" x14ac:dyDescent="0.3">
      <c r="A318" s="114" t="s">
        <v>308</v>
      </c>
    </row>
  </sheetData>
  <sheetProtection sheet="1" objects="1" scenarios="1"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_x000a_?'s call 719.255.3464 or e-mail sepayrol@uccs.edu" sqref="A14:A32" xr:uid="{00000000-0002-0000-0300-000000000000}">
      <formula1>46194</formula1>
      <formula2>46207</formula2>
    </dataValidation>
    <dataValidation type="textLength" operator="equal" allowBlank="1" showInputMessage="1" showErrorMessage="1" errorTitle="Incorrect number of digits" error="The speedtype must have eight digits" sqref="B6 J6:K6 B8 J8:K8" xr:uid="{00000000-0002-0000-0300-000001000000}">
      <formula1>8</formula1>
    </dataValidation>
    <dataValidation type="decimal" allowBlank="1" showInputMessage="1" showErrorMessage="1" error="Student Employee pay rates must be between $7.28 - $18.00." sqref="G10" xr:uid="{00000000-0002-0000-0300-000002000000}">
      <formula1>7.28</formula1>
      <formula2>18</formula2>
    </dataValidation>
    <dataValidation type="textLength" operator="equal" allowBlank="1" showInputMessage="1" showErrorMessage="1" error="An Employee ID number is 6 digits long." sqref="G4" xr:uid="{00000000-0002-0000-03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300-000004000000}">
      <formula1>OFFSET($A$53,0,0,COUNTA($A:$A),1)</formula1>
    </dataValidation>
  </dataValidations>
  <hyperlinks>
    <hyperlink ref="A49" r:id="rId1" display="For the most up-to-date form, see our website at:  http://www.uccs.edu/~stuemp/formstuemp.htm" xr:uid="{00000000-0004-0000-0300-000000000000}"/>
    <hyperlink ref="A50:L50" r:id="rId2" display="If you are having problems with the timesheet or have any questions please contact Student Employment at 719.262.3454 or e-mail us at stuemp@uccs.edu" xr:uid="{00000000-0004-0000-0300-000001000000}"/>
    <hyperlink ref="A49:L49" r:id="rId3" display="For the most up-to-date form, see our website at:  http://www.uccs.edu/~stuemp/formstuemp.shtml" xr:uid="{00000000-0004-0000-0300-000002000000}"/>
  </hyperlinks>
  <printOptions horizontalCentered="1" verticalCentered="1"/>
  <pageMargins left="0" right="0" top="0.5" bottom="0.75" header="0.5" footer="0.5"/>
  <pageSetup scale="73" orientation="portrait" blackAndWhite="1" horizontalDpi="300" verticalDpi="300" r:id="rId4"/>
  <headerFooter alignWithMargins="0">
    <oddFooter>&amp;C&amp;Z&amp;F</oddFooter>
  </headerFooter>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79998168889431442"/>
    <pageSetUpPr fitToPage="1"/>
  </sheetPr>
  <dimension ref="A1:R319"/>
  <sheetViews>
    <sheetView topLeftCell="A11" workbookViewId="0">
      <selection activeCell="A19" sqref="A19"/>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28" customFormat="1" ht="44.25" customHeight="1" thickTop="1" x14ac:dyDescent="1.05">
      <c r="A1" s="342" t="s">
        <v>0</v>
      </c>
      <c r="B1" s="343"/>
      <c r="C1" s="343"/>
      <c r="D1" s="343"/>
      <c r="E1" s="343"/>
      <c r="F1" s="343"/>
      <c r="G1" s="343"/>
      <c r="H1" s="343"/>
      <c r="I1" s="343"/>
      <c r="J1" s="343"/>
      <c r="K1" s="343"/>
      <c r="L1" s="344"/>
    </row>
    <row r="2" spans="1:12" s="1" customFormat="1" ht="33" customHeight="1" x14ac:dyDescent="0.85">
      <c r="A2" s="345" t="s">
        <v>1</v>
      </c>
      <c r="B2" s="346"/>
      <c r="C2" s="346"/>
      <c r="D2" s="346"/>
      <c r="E2" s="346"/>
      <c r="F2" s="346"/>
      <c r="G2" s="346"/>
      <c r="H2" s="346"/>
      <c r="I2" s="346"/>
      <c r="J2" s="346"/>
      <c r="K2" s="346"/>
      <c r="L2" s="347"/>
    </row>
    <row r="3" spans="1:12" ht="33.75" customHeight="1" thickBot="1" x14ac:dyDescent="0.7">
      <c r="A3" s="29"/>
      <c r="B3" s="30" t="s">
        <v>108</v>
      </c>
      <c r="C3" s="31" t="str">
        <f>'Summer 2026 Pay Schedule '!A11</f>
        <v>05 July - 18 July</v>
      </c>
      <c r="D3" s="31"/>
      <c r="E3" s="31"/>
      <c r="F3" s="31"/>
      <c r="G3" s="31"/>
      <c r="H3" s="31"/>
      <c r="I3" s="31"/>
      <c r="J3" s="31"/>
      <c r="K3" s="31"/>
      <c r="L3" s="32"/>
    </row>
    <row r="4" spans="1:12" ht="40.5" customHeight="1" thickTop="1" thickBot="1" x14ac:dyDescent="0.55000000000000004">
      <c r="A4" s="33" t="s">
        <v>2</v>
      </c>
      <c r="B4" s="34"/>
      <c r="C4" s="35" t="s">
        <v>4</v>
      </c>
      <c r="D4" s="36"/>
      <c r="E4" s="36"/>
      <c r="F4" s="36"/>
      <c r="G4" s="37"/>
      <c r="H4" s="36"/>
      <c r="I4" s="36"/>
      <c r="J4" s="36"/>
      <c r="K4" s="35" t="s">
        <v>3</v>
      </c>
      <c r="L4" s="38"/>
    </row>
    <row r="5" spans="1:12" x14ac:dyDescent="0.45">
      <c r="A5" s="39"/>
      <c r="B5" s="40"/>
      <c r="L5" s="41"/>
    </row>
    <row r="6" spans="1:12" ht="17.5" thickBot="1" x14ac:dyDescent="0.5">
      <c r="A6" s="39" t="s">
        <v>84</v>
      </c>
      <c r="B6" s="42">
        <f>'21 Jun-04 Jul'!B6</f>
        <v>0</v>
      </c>
      <c r="C6" s="43" t="str">
        <f>'21 Jun-04 Jul'!C6</f>
        <v>Percent</v>
      </c>
      <c r="G6" s="44" t="s">
        <v>84</v>
      </c>
      <c r="H6" s="44"/>
      <c r="I6" s="44"/>
      <c r="J6" s="352"/>
      <c r="K6" s="352"/>
      <c r="L6" s="45" t="s">
        <v>85</v>
      </c>
    </row>
    <row r="7" spans="1:12" x14ac:dyDescent="0.45">
      <c r="A7" s="39"/>
      <c r="J7" s="40"/>
      <c r="K7" s="40"/>
      <c r="L7" s="41"/>
    </row>
    <row r="8" spans="1:12" ht="17.5" thickBot="1" x14ac:dyDescent="0.5">
      <c r="A8" s="39" t="s">
        <v>84</v>
      </c>
      <c r="B8" s="42">
        <f>'21 Jun-04 Jul'!B8</f>
        <v>0</v>
      </c>
      <c r="C8" s="43" t="str">
        <f>'21 Jun-04 Jul'!C8</f>
        <v>Percent</v>
      </c>
      <c r="G8" s="44" t="s">
        <v>84</v>
      </c>
      <c r="H8" s="44"/>
      <c r="I8" s="44"/>
      <c r="J8" s="353"/>
      <c r="K8" s="353"/>
      <c r="L8" s="45" t="str">
        <f>'21 Jun-04 Jul'!L8</f>
        <v>Percent</v>
      </c>
    </row>
    <row r="9" spans="1:12" ht="27.75" customHeight="1" thickBot="1" x14ac:dyDescent="0.5">
      <c r="A9" s="39" t="s">
        <v>5</v>
      </c>
      <c r="B9" s="348">
        <f>'24 May-06 Jun'!B9:C9</f>
        <v>0</v>
      </c>
      <c r="C9" s="348"/>
      <c r="D9" s="46"/>
      <c r="E9" s="46"/>
      <c r="F9" s="46"/>
      <c r="G9" s="46"/>
      <c r="H9" s="46"/>
      <c r="I9" s="46"/>
      <c r="J9" s="46"/>
      <c r="K9" s="47" t="s">
        <v>6</v>
      </c>
      <c r="L9" s="48" t="str">
        <f>'07 Jun-20 Jun'!L9</f>
        <v>Summer 2026</v>
      </c>
    </row>
    <row r="10" spans="1:12" ht="17.5" thickBot="1" x14ac:dyDescent="0.5">
      <c r="A10" s="39" t="s">
        <v>7</v>
      </c>
      <c r="B10" s="49"/>
      <c r="C10" s="47" t="s">
        <v>8</v>
      </c>
      <c r="D10" s="46"/>
      <c r="E10" s="46"/>
      <c r="F10" s="46"/>
      <c r="G10" s="50"/>
      <c r="H10" s="46"/>
      <c r="I10" s="46"/>
      <c r="J10" s="349" t="s">
        <v>21</v>
      </c>
      <c r="K10" s="314"/>
      <c r="L10" s="51"/>
    </row>
    <row r="11" spans="1:12" ht="39" customHeight="1" thickBot="1" x14ac:dyDescent="0.5">
      <c r="A11" s="350" t="s">
        <v>9</v>
      </c>
      <c r="B11" s="351"/>
      <c r="C11" s="351"/>
      <c r="D11" s="52"/>
      <c r="E11" s="52"/>
      <c r="F11" s="52"/>
      <c r="G11" s="53"/>
      <c r="H11" s="46"/>
      <c r="I11" s="46"/>
      <c r="J11" s="46"/>
      <c r="K11" s="46"/>
      <c r="L11" s="54"/>
    </row>
    <row r="12" spans="1:12" ht="20" thickBot="1" x14ac:dyDescent="0.5">
      <c r="A12" s="319"/>
      <c r="B12" s="320"/>
      <c r="C12" s="320"/>
      <c r="D12" s="320"/>
      <c r="E12" s="320"/>
      <c r="F12" s="320"/>
      <c r="G12" s="320"/>
      <c r="H12" s="320"/>
      <c r="I12" s="320"/>
      <c r="J12" s="320"/>
      <c r="K12" s="320"/>
      <c r="L12" s="321"/>
    </row>
    <row r="13" spans="1:12" ht="65.25" customHeight="1" thickTop="1" x14ac:dyDescent="0.45">
      <c r="A13" s="55" t="s">
        <v>12</v>
      </c>
      <c r="B13" s="56" t="s">
        <v>75</v>
      </c>
      <c r="C13" s="227" t="s">
        <v>17</v>
      </c>
      <c r="D13" s="228" t="s">
        <v>14</v>
      </c>
      <c r="E13" s="229" t="s">
        <v>76</v>
      </c>
      <c r="F13" s="230"/>
      <c r="G13" s="231" t="s">
        <v>15</v>
      </c>
      <c r="H13" s="232" t="s">
        <v>76</v>
      </c>
      <c r="I13" s="228"/>
      <c r="J13" s="233" t="s">
        <v>14</v>
      </c>
      <c r="K13" s="56" t="s">
        <v>16</v>
      </c>
      <c r="L13" s="65" t="s">
        <v>18</v>
      </c>
    </row>
    <row r="14" spans="1:12" x14ac:dyDescent="0.45">
      <c r="A14" s="216"/>
      <c r="B14" s="120"/>
      <c r="C14" s="67"/>
      <c r="D14" s="76">
        <f>C14-B14</f>
        <v>0</v>
      </c>
      <c r="E14" s="77">
        <f>D14</f>
        <v>0</v>
      </c>
      <c r="F14" s="78">
        <f>E14*24</f>
        <v>0</v>
      </c>
      <c r="G14" s="71"/>
      <c r="H14" s="79">
        <f>G14</f>
        <v>0</v>
      </c>
      <c r="I14" s="77">
        <f t="shared" ref="I14:I23" si="0">H14*24</f>
        <v>0</v>
      </c>
      <c r="J14" s="80">
        <f>F14-I14</f>
        <v>0</v>
      </c>
      <c r="K14" s="81">
        <f>J14*$G$10</f>
        <v>0</v>
      </c>
      <c r="L14" s="75">
        <f>L10-J14</f>
        <v>0</v>
      </c>
    </row>
    <row r="15" spans="1:12" x14ac:dyDescent="0.45">
      <c r="A15" s="216"/>
      <c r="B15" s="120"/>
      <c r="C15" s="67"/>
      <c r="D15" s="68">
        <f t="shared" ref="D15:D24" si="1">C15-B15</f>
        <v>0</v>
      </c>
      <c r="E15" s="69">
        <f t="shared" ref="E15:E24" si="2">D15</f>
        <v>0</v>
      </c>
      <c r="F15" s="70">
        <f t="shared" ref="F15:F24" si="3">E15*24</f>
        <v>0</v>
      </c>
      <c r="G15" s="71"/>
      <c r="H15" s="72">
        <f t="shared" ref="H15:H23" si="4">G15</f>
        <v>0</v>
      </c>
      <c r="I15" s="69">
        <f t="shared" si="0"/>
        <v>0</v>
      </c>
      <c r="J15" s="73">
        <f>F15-I15</f>
        <v>0</v>
      </c>
      <c r="K15" s="74">
        <f t="shared" ref="K15:K32" si="5">J15*$G$10</f>
        <v>0</v>
      </c>
      <c r="L15" s="82">
        <f>L14-J15</f>
        <v>0</v>
      </c>
    </row>
    <row r="16" spans="1:12" x14ac:dyDescent="0.45">
      <c r="A16" s="216"/>
      <c r="B16" s="120"/>
      <c r="C16" s="67"/>
      <c r="D16" s="76">
        <f t="shared" si="1"/>
        <v>0</v>
      </c>
      <c r="E16" s="77">
        <f t="shared" si="2"/>
        <v>0</v>
      </c>
      <c r="F16" s="78">
        <f t="shared" si="3"/>
        <v>0</v>
      </c>
      <c r="G16" s="71"/>
      <c r="H16" s="79">
        <f t="shared" si="4"/>
        <v>0</v>
      </c>
      <c r="I16" s="77">
        <f t="shared" si="0"/>
        <v>0</v>
      </c>
      <c r="J16" s="80">
        <f>F16-I16</f>
        <v>0</v>
      </c>
      <c r="K16" s="81">
        <f t="shared" si="5"/>
        <v>0</v>
      </c>
      <c r="L16" s="75">
        <f t="shared" ref="L16:L32" si="6">L15-J16</f>
        <v>0</v>
      </c>
    </row>
    <row r="17" spans="1:12" x14ac:dyDescent="0.45">
      <c r="A17" s="216"/>
      <c r="B17" s="120"/>
      <c r="C17" s="67"/>
      <c r="D17" s="68">
        <f t="shared" si="1"/>
        <v>0</v>
      </c>
      <c r="E17" s="69">
        <f t="shared" si="2"/>
        <v>0</v>
      </c>
      <c r="F17" s="70">
        <f t="shared" si="3"/>
        <v>0</v>
      </c>
      <c r="G17" s="71"/>
      <c r="H17" s="72">
        <f t="shared" si="4"/>
        <v>0</v>
      </c>
      <c r="I17" s="69">
        <f t="shared" si="0"/>
        <v>0</v>
      </c>
      <c r="J17" s="73">
        <f t="shared" ref="J17:J32" si="7">F17-I17</f>
        <v>0</v>
      </c>
      <c r="K17" s="74">
        <f t="shared" si="5"/>
        <v>0</v>
      </c>
      <c r="L17" s="75">
        <f t="shared" si="6"/>
        <v>0</v>
      </c>
    </row>
    <row r="18" spans="1:12" x14ac:dyDescent="0.45">
      <c r="A18" s="216"/>
      <c r="B18" s="120"/>
      <c r="C18" s="67"/>
      <c r="D18" s="76">
        <f t="shared" si="1"/>
        <v>0</v>
      </c>
      <c r="E18" s="77">
        <f t="shared" si="2"/>
        <v>0</v>
      </c>
      <c r="F18" s="78">
        <f t="shared" si="3"/>
        <v>0</v>
      </c>
      <c r="G18" s="71"/>
      <c r="H18" s="79">
        <f t="shared" si="4"/>
        <v>0</v>
      </c>
      <c r="I18" s="77">
        <f t="shared" si="0"/>
        <v>0</v>
      </c>
      <c r="J18" s="80">
        <f t="shared" si="7"/>
        <v>0</v>
      </c>
      <c r="K18" s="81">
        <f t="shared" si="5"/>
        <v>0</v>
      </c>
      <c r="L18" s="75">
        <f t="shared" si="6"/>
        <v>0</v>
      </c>
    </row>
    <row r="19" spans="1:12" x14ac:dyDescent="0.45">
      <c r="A19" s="216"/>
      <c r="B19" s="120"/>
      <c r="C19" s="67"/>
      <c r="D19" s="68">
        <f t="shared" si="1"/>
        <v>0</v>
      </c>
      <c r="E19" s="69">
        <f t="shared" si="2"/>
        <v>0</v>
      </c>
      <c r="F19" s="70">
        <f t="shared" si="3"/>
        <v>0</v>
      </c>
      <c r="G19" s="71"/>
      <c r="H19" s="72">
        <f t="shared" si="4"/>
        <v>0</v>
      </c>
      <c r="I19" s="69">
        <f t="shared" si="0"/>
        <v>0</v>
      </c>
      <c r="J19" s="73">
        <f t="shared" si="7"/>
        <v>0</v>
      </c>
      <c r="K19" s="74">
        <f t="shared" si="5"/>
        <v>0</v>
      </c>
      <c r="L19" s="82">
        <f t="shared" si="6"/>
        <v>0</v>
      </c>
    </row>
    <row r="20" spans="1:12" x14ac:dyDescent="0.45">
      <c r="A20" s="216"/>
      <c r="B20" s="120"/>
      <c r="C20" s="67"/>
      <c r="D20" s="76">
        <f t="shared" si="1"/>
        <v>0</v>
      </c>
      <c r="E20" s="77">
        <f t="shared" si="2"/>
        <v>0</v>
      </c>
      <c r="F20" s="78">
        <f t="shared" si="3"/>
        <v>0</v>
      </c>
      <c r="G20" s="71"/>
      <c r="H20" s="79">
        <f t="shared" si="4"/>
        <v>0</v>
      </c>
      <c r="I20" s="77">
        <f t="shared" si="0"/>
        <v>0</v>
      </c>
      <c r="J20" s="80">
        <f t="shared" si="7"/>
        <v>0</v>
      </c>
      <c r="K20" s="81">
        <f t="shared" si="5"/>
        <v>0</v>
      </c>
      <c r="L20" s="75">
        <f t="shared" si="6"/>
        <v>0</v>
      </c>
    </row>
    <row r="21" spans="1:12" x14ac:dyDescent="0.45">
      <c r="A21" s="216"/>
      <c r="B21" s="120"/>
      <c r="C21" s="67"/>
      <c r="D21" s="68">
        <f t="shared" si="1"/>
        <v>0</v>
      </c>
      <c r="E21" s="69">
        <f t="shared" si="2"/>
        <v>0</v>
      </c>
      <c r="F21" s="70">
        <f t="shared" si="3"/>
        <v>0</v>
      </c>
      <c r="G21" s="71"/>
      <c r="H21" s="72">
        <f t="shared" si="4"/>
        <v>0</v>
      </c>
      <c r="I21" s="69">
        <f t="shared" si="0"/>
        <v>0</v>
      </c>
      <c r="J21" s="73">
        <f t="shared" si="7"/>
        <v>0</v>
      </c>
      <c r="K21" s="74">
        <f t="shared" si="5"/>
        <v>0</v>
      </c>
      <c r="L21" s="75">
        <f t="shared" si="6"/>
        <v>0</v>
      </c>
    </row>
    <row r="22" spans="1:12" x14ac:dyDescent="0.45">
      <c r="A22" s="216"/>
      <c r="B22" s="120"/>
      <c r="C22" s="67"/>
      <c r="D22" s="76">
        <f t="shared" si="1"/>
        <v>0</v>
      </c>
      <c r="E22" s="77">
        <f t="shared" si="2"/>
        <v>0</v>
      </c>
      <c r="F22" s="78">
        <f t="shared" si="3"/>
        <v>0</v>
      </c>
      <c r="G22" s="71"/>
      <c r="H22" s="79">
        <f t="shared" si="4"/>
        <v>0</v>
      </c>
      <c r="I22" s="77">
        <f t="shared" si="0"/>
        <v>0</v>
      </c>
      <c r="J22" s="80">
        <f t="shared" si="7"/>
        <v>0</v>
      </c>
      <c r="K22" s="81">
        <f t="shared" si="5"/>
        <v>0</v>
      </c>
      <c r="L22" s="75">
        <f t="shared" si="6"/>
        <v>0</v>
      </c>
    </row>
    <row r="23" spans="1:12" x14ac:dyDescent="0.45">
      <c r="A23" s="216"/>
      <c r="B23" s="120"/>
      <c r="C23" s="67"/>
      <c r="D23" s="68">
        <f t="shared" si="1"/>
        <v>0</v>
      </c>
      <c r="E23" s="69">
        <f t="shared" si="2"/>
        <v>0</v>
      </c>
      <c r="F23" s="70">
        <f t="shared" si="3"/>
        <v>0</v>
      </c>
      <c r="G23" s="71"/>
      <c r="H23" s="72">
        <f t="shared" si="4"/>
        <v>0</v>
      </c>
      <c r="I23" s="69">
        <f t="shared" si="0"/>
        <v>0</v>
      </c>
      <c r="J23" s="73">
        <f t="shared" si="7"/>
        <v>0</v>
      </c>
      <c r="K23" s="74">
        <f t="shared" si="5"/>
        <v>0</v>
      </c>
      <c r="L23" s="75">
        <f t="shared" si="6"/>
        <v>0</v>
      </c>
    </row>
    <row r="24" spans="1:12" x14ac:dyDescent="0.45">
      <c r="A24" s="216"/>
      <c r="B24" s="120"/>
      <c r="C24" s="67"/>
      <c r="D24" s="76">
        <f t="shared" si="1"/>
        <v>0</v>
      </c>
      <c r="E24" s="77">
        <f t="shared" si="2"/>
        <v>0</v>
      </c>
      <c r="F24" s="78">
        <f t="shared" si="3"/>
        <v>0</v>
      </c>
      <c r="G24" s="71"/>
      <c r="H24" s="79">
        <f t="shared" ref="H24:H32" si="8">G24</f>
        <v>0</v>
      </c>
      <c r="I24" s="77">
        <f t="shared" ref="I24:I32" si="9">H24*24</f>
        <v>0</v>
      </c>
      <c r="J24" s="80">
        <f t="shared" si="7"/>
        <v>0</v>
      </c>
      <c r="K24" s="81">
        <f t="shared" si="5"/>
        <v>0</v>
      </c>
      <c r="L24" s="82">
        <f t="shared" si="6"/>
        <v>0</v>
      </c>
    </row>
    <row r="25" spans="1:12" x14ac:dyDescent="0.45">
      <c r="A25" s="216"/>
      <c r="B25" s="120"/>
      <c r="C25" s="67"/>
      <c r="D25" s="68">
        <f t="shared" ref="D25:D32" si="10">C25-B25</f>
        <v>0</v>
      </c>
      <c r="E25" s="69">
        <f t="shared" ref="E25:E32" si="11">D25</f>
        <v>0</v>
      </c>
      <c r="F25" s="70">
        <f t="shared" ref="F25:F32" si="12">E25*24</f>
        <v>0</v>
      </c>
      <c r="G25" s="71"/>
      <c r="H25" s="72">
        <f t="shared" si="8"/>
        <v>0</v>
      </c>
      <c r="I25" s="69">
        <f t="shared" si="9"/>
        <v>0</v>
      </c>
      <c r="J25" s="73">
        <f t="shared" si="7"/>
        <v>0</v>
      </c>
      <c r="K25" s="74">
        <f t="shared" si="5"/>
        <v>0</v>
      </c>
      <c r="L25" s="75">
        <f t="shared" si="6"/>
        <v>0</v>
      </c>
    </row>
    <row r="26" spans="1:12" x14ac:dyDescent="0.45">
      <c r="A26" s="216"/>
      <c r="B26" s="120"/>
      <c r="C26" s="67"/>
      <c r="D26" s="76">
        <f t="shared" si="10"/>
        <v>0</v>
      </c>
      <c r="E26" s="77">
        <f t="shared" si="11"/>
        <v>0</v>
      </c>
      <c r="F26" s="78">
        <f t="shared" si="12"/>
        <v>0</v>
      </c>
      <c r="G26" s="71"/>
      <c r="H26" s="79">
        <f t="shared" si="8"/>
        <v>0</v>
      </c>
      <c r="I26" s="77">
        <f t="shared" si="9"/>
        <v>0</v>
      </c>
      <c r="J26" s="80">
        <f t="shared" si="7"/>
        <v>0</v>
      </c>
      <c r="K26" s="81">
        <f t="shared" si="5"/>
        <v>0</v>
      </c>
      <c r="L26" s="75">
        <f t="shared" si="6"/>
        <v>0</v>
      </c>
    </row>
    <row r="27" spans="1:12" x14ac:dyDescent="0.45">
      <c r="A27" s="216"/>
      <c r="B27" s="120"/>
      <c r="C27" s="67"/>
      <c r="D27" s="68">
        <f t="shared" si="10"/>
        <v>0</v>
      </c>
      <c r="E27" s="69">
        <f t="shared" si="11"/>
        <v>0</v>
      </c>
      <c r="F27" s="70">
        <f t="shared" si="12"/>
        <v>0</v>
      </c>
      <c r="G27" s="71"/>
      <c r="H27" s="72">
        <f t="shared" si="8"/>
        <v>0</v>
      </c>
      <c r="I27" s="69">
        <f t="shared" si="9"/>
        <v>0</v>
      </c>
      <c r="J27" s="73">
        <f t="shared" si="7"/>
        <v>0</v>
      </c>
      <c r="K27" s="74">
        <f t="shared" si="5"/>
        <v>0</v>
      </c>
      <c r="L27" s="89">
        <f t="shared" si="6"/>
        <v>0</v>
      </c>
    </row>
    <row r="28" spans="1:12" x14ac:dyDescent="0.45">
      <c r="A28" s="216"/>
      <c r="B28" s="120"/>
      <c r="C28" s="67"/>
      <c r="D28" s="76">
        <f t="shared" si="10"/>
        <v>0</v>
      </c>
      <c r="E28" s="77">
        <f t="shared" si="11"/>
        <v>0</v>
      </c>
      <c r="F28" s="78">
        <f t="shared" si="12"/>
        <v>0</v>
      </c>
      <c r="G28" s="71"/>
      <c r="H28" s="79">
        <f t="shared" si="8"/>
        <v>0</v>
      </c>
      <c r="I28" s="77">
        <f t="shared" si="9"/>
        <v>0</v>
      </c>
      <c r="J28" s="80">
        <f t="shared" si="7"/>
        <v>0</v>
      </c>
      <c r="K28" s="81">
        <f t="shared" si="5"/>
        <v>0</v>
      </c>
      <c r="L28" s="89">
        <f t="shared" si="6"/>
        <v>0</v>
      </c>
    </row>
    <row r="29" spans="1:12" x14ac:dyDescent="0.45">
      <c r="A29" s="216"/>
      <c r="B29" s="120"/>
      <c r="C29" s="67"/>
      <c r="D29" s="68">
        <f t="shared" si="10"/>
        <v>0</v>
      </c>
      <c r="E29" s="69">
        <f t="shared" si="11"/>
        <v>0</v>
      </c>
      <c r="F29" s="70">
        <f t="shared" si="12"/>
        <v>0</v>
      </c>
      <c r="G29" s="71"/>
      <c r="H29" s="72">
        <f t="shared" si="8"/>
        <v>0</v>
      </c>
      <c r="I29" s="69">
        <f t="shared" si="9"/>
        <v>0</v>
      </c>
      <c r="J29" s="73">
        <f t="shared" si="7"/>
        <v>0</v>
      </c>
      <c r="K29" s="74">
        <f t="shared" si="5"/>
        <v>0</v>
      </c>
      <c r="L29" s="89">
        <f t="shared" si="6"/>
        <v>0</v>
      </c>
    </row>
    <row r="30" spans="1:12" x14ac:dyDescent="0.45">
      <c r="A30" s="216"/>
      <c r="B30" s="120"/>
      <c r="C30" s="67"/>
      <c r="D30" s="76">
        <f t="shared" si="10"/>
        <v>0</v>
      </c>
      <c r="E30" s="77">
        <f t="shared" si="11"/>
        <v>0</v>
      </c>
      <c r="F30" s="78">
        <f t="shared" si="12"/>
        <v>0</v>
      </c>
      <c r="G30" s="71"/>
      <c r="H30" s="79">
        <f t="shared" si="8"/>
        <v>0</v>
      </c>
      <c r="I30" s="77">
        <f t="shared" si="9"/>
        <v>0</v>
      </c>
      <c r="J30" s="80">
        <f t="shared" si="7"/>
        <v>0</v>
      </c>
      <c r="K30" s="81">
        <f t="shared" si="5"/>
        <v>0</v>
      </c>
      <c r="L30" s="89">
        <f t="shared" si="6"/>
        <v>0</v>
      </c>
    </row>
    <row r="31" spans="1:12" x14ac:dyDescent="0.45">
      <c r="A31" s="216"/>
      <c r="B31" s="120"/>
      <c r="C31" s="67"/>
      <c r="D31" s="83">
        <f t="shared" si="10"/>
        <v>0</v>
      </c>
      <c r="E31" s="84">
        <f t="shared" si="11"/>
        <v>0</v>
      </c>
      <c r="F31" s="85">
        <f t="shared" si="12"/>
        <v>0</v>
      </c>
      <c r="G31" s="71"/>
      <c r="H31" s="86">
        <f t="shared" si="8"/>
        <v>0</v>
      </c>
      <c r="I31" s="84">
        <f t="shared" si="9"/>
        <v>0</v>
      </c>
      <c r="J31" s="87">
        <f t="shared" si="7"/>
        <v>0</v>
      </c>
      <c r="K31" s="88">
        <f t="shared" si="5"/>
        <v>0</v>
      </c>
      <c r="L31" s="82">
        <f t="shared" si="6"/>
        <v>0</v>
      </c>
    </row>
    <row r="32" spans="1:12" ht="17.5" thickBot="1" x14ac:dyDescent="0.5">
      <c r="A32" s="216"/>
      <c r="B32" s="120"/>
      <c r="C32" s="67"/>
      <c r="D32" s="90">
        <f t="shared" si="10"/>
        <v>0</v>
      </c>
      <c r="E32" s="91">
        <f t="shared" si="11"/>
        <v>0</v>
      </c>
      <c r="F32" s="92">
        <f t="shared" si="12"/>
        <v>0</v>
      </c>
      <c r="G32" s="71"/>
      <c r="H32" s="93">
        <f t="shared" si="8"/>
        <v>0</v>
      </c>
      <c r="I32" s="91">
        <f t="shared" si="9"/>
        <v>0</v>
      </c>
      <c r="J32" s="94">
        <f t="shared" si="7"/>
        <v>0</v>
      </c>
      <c r="K32" s="95">
        <f t="shared" si="5"/>
        <v>0</v>
      </c>
      <c r="L32" s="96">
        <f t="shared" si="6"/>
        <v>0</v>
      </c>
    </row>
    <row r="33" spans="1:18" ht="18" thickTop="1" thickBot="1" x14ac:dyDescent="0.5">
      <c r="A33" s="322" t="s">
        <v>13</v>
      </c>
      <c r="B33" s="323"/>
      <c r="C33" s="323"/>
      <c r="D33" s="323"/>
      <c r="E33" s="323"/>
      <c r="F33" s="323"/>
      <c r="G33" s="323"/>
      <c r="H33" s="323"/>
      <c r="I33" s="323"/>
      <c r="J33" s="323"/>
      <c r="K33" s="323"/>
      <c r="L33" s="324"/>
    </row>
    <row r="34" spans="1:18" ht="17.5" thickTop="1" x14ac:dyDescent="0.45">
      <c r="A34" s="52"/>
      <c r="B34" s="52"/>
      <c r="C34" s="52"/>
      <c r="D34" s="52"/>
      <c r="E34" s="52"/>
      <c r="F34" s="52"/>
      <c r="G34" s="52"/>
      <c r="H34" s="52"/>
      <c r="I34" s="52"/>
      <c r="J34" s="52"/>
      <c r="K34" s="52"/>
      <c r="L34" s="52"/>
    </row>
    <row r="35" spans="1:18" ht="21" customHeight="1" x14ac:dyDescent="0.55000000000000004">
      <c r="B35" s="325" t="s">
        <v>77</v>
      </c>
      <c r="C35" s="326"/>
      <c r="D35" s="52"/>
      <c r="E35" s="52"/>
      <c r="F35" s="52"/>
      <c r="G35" s="52"/>
      <c r="H35" s="52"/>
      <c r="I35" s="52"/>
      <c r="J35" s="327" t="str">
        <f>'21 Jun-04 Jul'!J35:L35</f>
        <v>Summer Semester TOTAL</v>
      </c>
      <c r="K35" s="328"/>
      <c r="L35" s="328"/>
      <c r="M35" s="52"/>
    </row>
    <row r="36" spans="1:18" ht="20" x14ac:dyDescent="0.55000000000000004">
      <c r="A36" s="25" t="s">
        <v>16</v>
      </c>
      <c r="B36" s="444">
        <f>G10*B37</f>
        <v>0</v>
      </c>
      <c r="C36" s="445"/>
      <c r="D36" s="234"/>
      <c r="E36" s="235"/>
      <c r="F36" s="236"/>
      <c r="G36" s="237"/>
      <c r="H36" s="238"/>
      <c r="I36" s="236"/>
      <c r="J36" s="444">
        <f>'24 May-06 Jun'!B36+'07 Jun-20 Jun'!B36+'21 Jun-04 Jul'!B36+B36</f>
        <v>0</v>
      </c>
      <c r="K36" s="440"/>
      <c r="L36" s="441"/>
      <c r="M36" s="52"/>
    </row>
    <row r="37" spans="1:18" s="101" customFormat="1" ht="23.5" x14ac:dyDescent="0.65">
      <c r="A37" s="98" t="s">
        <v>14</v>
      </c>
      <c r="B37" s="442">
        <f>SUM(J14:J32)</f>
        <v>0</v>
      </c>
      <c r="C37" s="443"/>
      <c r="D37" s="239"/>
      <c r="E37" s="240"/>
      <c r="F37" s="241"/>
      <c r="G37" s="224"/>
      <c r="H37" s="239"/>
      <c r="I37" s="241"/>
      <c r="J37" s="439">
        <f>'24 May-06 Jun'!B37+'07 Jun-20 Jun'!B37+'21 Jun-04 Jul'!B37+B37</f>
        <v>0</v>
      </c>
      <c r="K37" s="440"/>
      <c r="L37" s="441"/>
      <c r="M37" s="100"/>
    </row>
    <row r="38" spans="1:18" s="101" customFormat="1" ht="23.5" x14ac:dyDescent="0.65">
      <c r="A38" s="98"/>
      <c r="B38" s="102"/>
      <c r="C38" s="317" t="s">
        <v>88</v>
      </c>
      <c r="D38" s="318"/>
      <c r="E38" s="318"/>
      <c r="F38" s="318"/>
      <c r="G38" s="318"/>
      <c r="H38" s="318"/>
      <c r="I38" s="318"/>
      <c r="J38" s="318"/>
      <c r="K38" s="102">
        <f>L32</f>
        <v>0</v>
      </c>
      <c r="L38" s="103"/>
      <c r="M38" s="100"/>
    </row>
    <row r="39" spans="1:18" ht="43.5" customHeight="1" x14ac:dyDescent="0.45">
      <c r="A39" s="336"/>
      <c r="B39" s="336"/>
      <c r="C39" s="336"/>
      <c r="D39" s="52"/>
      <c r="E39" s="52"/>
      <c r="F39" s="52"/>
      <c r="H39" s="52"/>
      <c r="I39" s="52"/>
      <c r="J39" s="52"/>
      <c r="K39" s="104">
        <f ca="1">TODAY()</f>
        <v>46160</v>
      </c>
      <c r="L39" s="52"/>
      <c r="M39" s="52"/>
    </row>
    <row r="40" spans="1:18" x14ac:dyDescent="0.45">
      <c r="A40" s="337" t="s">
        <v>19</v>
      </c>
      <c r="B40" s="338"/>
      <c r="C40" s="338"/>
      <c r="D40" s="52"/>
      <c r="E40" s="52"/>
      <c r="F40" s="52"/>
      <c r="H40" s="52"/>
      <c r="I40" s="52"/>
      <c r="J40" s="52"/>
      <c r="K40" s="105" t="s">
        <v>12</v>
      </c>
      <c r="L40" s="52"/>
      <c r="M40" s="52"/>
    </row>
    <row r="41" spans="1:18" ht="18.5" x14ac:dyDescent="0.45">
      <c r="A41" s="242" t="s">
        <v>110</v>
      </c>
      <c r="B41" s="126" t="str">
        <f>'Summer 2026 Pay Schedule '!C11</f>
        <v>Friday, July 31st, 2026</v>
      </c>
      <c r="C41" s="243"/>
      <c r="D41" s="52"/>
      <c r="E41" s="52"/>
      <c r="F41" s="52"/>
      <c r="G41" s="52"/>
      <c r="H41" s="52"/>
      <c r="I41" s="52"/>
      <c r="J41" s="52"/>
      <c r="K41" s="52"/>
      <c r="L41" s="52"/>
    </row>
    <row r="42" spans="1:18" ht="35.25" customHeight="1" thickBot="1" x14ac:dyDescent="0.5">
      <c r="A42" s="336"/>
      <c r="B42" s="336"/>
      <c r="C42" s="336"/>
    </row>
    <row r="43" spans="1:18" x14ac:dyDescent="0.45">
      <c r="A43" s="337" t="s">
        <v>86</v>
      </c>
      <c r="B43" s="338"/>
      <c r="C43" s="338"/>
      <c r="F43" s="108" t="s">
        <v>12</v>
      </c>
    </row>
    <row r="44" spans="1:18" ht="21.75" customHeight="1" x14ac:dyDescent="0.45">
      <c r="A44" s="313" t="s">
        <v>87</v>
      </c>
      <c r="B44" s="314"/>
      <c r="C44" s="314"/>
      <c r="D44" s="314"/>
      <c r="E44" s="314"/>
      <c r="F44" s="314"/>
      <c r="G44" s="314"/>
      <c r="H44" s="314"/>
      <c r="I44" s="314"/>
      <c r="J44" s="314"/>
      <c r="K44" s="314"/>
      <c r="L44" s="314"/>
      <c r="M44" s="109"/>
      <c r="N44" s="109"/>
      <c r="O44" s="109"/>
      <c r="P44" s="109"/>
    </row>
    <row r="45" spans="1:18" ht="53.25" customHeight="1" x14ac:dyDescent="0.45">
      <c r="A45" s="334" t="s">
        <v>106</v>
      </c>
      <c r="B45" s="335"/>
      <c r="C45" s="335"/>
      <c r="D45" s="335"/>
      <c r="E45" s="335"/>
      <c r="F45" s="335"/>
      <c r="G45" s="335"/>
      <c r="H45" s="335"/>
      <c r="I45" s="335"/>
      <c r="J45" s="335"/>
      <c r="K45" s="335"/>
      <c r="L45" s="335"/>
      <c r="M45" s="335"/>
      <c r="N45" s="335"/>
      <c r="O45" s="24"/>
      <c r="P45" s="24"/>
      <c r="Q45" s="24"/>
      <c r="R45" s="24"/>
    </row>
    <row r="46" spans="1:18" ht="54.75" customHeight="1" x14ac:dyDescent="0.45">
      <c r="A46" s="334" t="s">
        <v>107</v>
      </c>
      <c r="B46" s="335"/>
      <c r="C46" s="335"/>
      <c r="D46" s="335"/>
      <c r="E46" s="335"/>
      <c r="F46" s="335"/>
      <c r="G46" s="335"/>
      <c r="H46" s="335"/>
      <c r="I46" s="335"/>
      <c r="J46" s="335"/>
      <c r="K46" s="335"/>
      <c r="L46" s="335"/>
      <c r="M46" s="335"/>
      <c r="N46" s="111"/>
      <c r="O46" s="24"/>
      <c r="P46" s="24"/>
      <c r="Q46" s="24"/>
      <c r="R46" s="24"/>
    </row>
    <row r="47" spans="1:18" ht="27.75" customHeight="1" x14ac:dyDescent="0.45">
      <c r="A47" s="112" t="s">
        <v>20</v>
      </c>
      <c r="B47" s="339"/>
      <c r="C47" s="340"/>
      <c r="D47" s="341"/>
      <c r="E47" s="341"/>
      <c r="F47" s="341"/>
      <c r="G47" s="340"/>
      <c r="H47" s="340"/>
      <c r="I47" s="340"/>
      <c r="J47" s="340"/>
      <c r="K47" s="340"/>
      <c r="L47" s="340"/>
    </row>
    <row r="48" spans="1:18" x14ac:dyDescent="0.45">
      <c r="B48" s="333"/>
      <c r="C48" s="333"/>
      <c r="D48" s="333"/>
      <c r="E48" s="333"/>
      <c r="F48" s="333"/>
      <c r="G48" s="333"/>
      <c r="H48" s="333"/>
      <c r="I48" s="333"/>
      <c r="J48" s="333"/>
      <c r="K48" s="333"/>
      <c r="L48" s="333"/>
    </row>
    <row r="49" spans="1:12" s="46" customFormat="1" ht="24.75" customHeight="1" x14ac:dyDescent="0.45">
      <c r="A49" s="331" t="s">
        <v>92</v>
      </c>
      <c r="B49" s="331"/>
      <c r="C49" s="331"/>
      <c r="D49" s="331"/>
      <c r="E49" s="331"/>
      <c r="F49" s="331"/>
      <c r="G49" s="331"/>
      <c r="H49" s="331"/>
      <c r="I49" s="331"/>
      <c r="J49" s="331"/>
      <c r="K49" s="331"/>
      <c r="L49" s="331"/>
    </row>
    <row r="50" spans="1:12" s="46" customFormat="1" x14ac:dyDescent="0.45">
      <c r="A50" s="332" t="s">
        <v>96</v>
      </c>
      <c r="B50" s="332"/>
      <c r="C50" s="332"/>
      <c r="D50" s="332"/>
      <c r="E50" s="332"/>
      <c r="F50" s="332"/>
      <c r="G50" s="332"/>
      <c r="H50" s="332"/>
      <c r="I50" s="332"/>
      <c r="J50" s="332"/>
      <c r="K50" s="332"/>
      <c r="L50" s="332"/>
    </row>
    <row r="51" spans="1:12" hidden="1" x14ac:dyDescent="0.45"/>
    <row r="52" spans="1:12" hidden="1" x14ac:dyDescent="0.45"/>
    <row r="53" spans="1:12" s="114" customFormat="1" ht="15" hidden="1" x14ac:dyDescent="0.3">
      <c r="A53" s="113" t="s">
        <v>22</v>
      </c>
      <c r="J53" s="114" t="s">
        <v>85</v>
      </c>
      <c r="K53" s="115"/>
    </row>
    <row r="54" spans="1:12" s="114" customFormat="1" ht="15" hidden="1" x14ac:dyDescent="0.3">
      <c r="A54" s="116"/>
      <c r="J54" s="115">
        <v>0.05</v>
      </c>
    </row>
    <row r="55" spans="1:12" s="114" customFormat="1" ht="15" hidden="1" x14ac:dyDescent="0.3">
      <c r="A55" s="116" t="s">
        <v>118</v>
      </c>
      <c r="J55" s="115">
        <v>0.1</v>
      </c>
    </row>
    <row r="56" spans="1:12" s="114" customFormat="1" ht="15" hidden="1" x14ac:dyDescent="0.3">
      <c r="A56" s="116" t="s">
        <v>119</v>
      </c>
      <c r="J56" s="115">
        <v>0.15</v>
      </c>
    </row>
    <row r="57" spans="1:12" s="114" customFormat="1" ht="15" hidden="1" x14ac:dyDescent="0.3">
      <c r="A57" s="116" t="s">
        <v>120</v>
      </c>
      <c r="J57" s="115">
        <v>0.2</v>
      </c>
    </row>
    <row r="58" spans="1:12" s="114" customFormat="1" ht="15" hidden="1" x14ac:dyDescent="0.3">
      <c r="A58" s="116" t="s">
        <v>121</v>
      </c>
      <c r="J58" s="115">
        <v>0.25</v>
      </c>
    </row>
    <row r="59" spans="1:12" s="114" customFormat="1" ht="15" hidden="1" x14ac:dyDescent="0.3">
      <c r="A59" s="116" t="s">
        <v>122</v>
      </c>
      <c r="J59" s="115">
        <v>0.3</v>
      </c>
    </row>
    <row r="60" spans="1:12" s="114" customFormat="1" ht="15" hidden="1" x14ac:dyDescent="0.3">
      <c r="A60" s="116" t="s">
        <v>123</v>
      </c>
      <c r="J60" s="115">
        <v>0.33</v>
      </c>
    </row>
    <row r="61" spans="1:12" s="114" customFormat="1" ht="15" hidden="1" x14ac:dyDescent="0.3">
      <c r="A61" s="116" t="s">
        <v>124</v>
      </c>
      <c r="J61" s="115">
        <v>0.34</v>
      </c>
    </row>
    <row r="62" spans="1:12" s="114" customFormat="1" ht="15" hidden="1" x14ac:dyDescent="0.3">
      <c r="A62" s="116" t="s">
        <v>125</v>
      </c>
      <c r="J62" s="115">
        <v>0.35</v>
      </c>
    </row>
    <row r="63" spans="1:12" s="114" customFormat="1" ht="15" hidden="1" x14ac:dyDescent="0.3">
      <c r="A63" s="116" t="s">
        <v>126</v>
      </c>
      <c r="J63" s="115">
        <v>0.4</v>
      </c>
    </row>
    <row r="64" spans="1:12" s="114" customFormat="1" ht="15" hidden="1" x14ac:dyDescent="0.3">
      <c r="A64" s="116" t="s">
        <v>127</v>
      </c>
      <c r="J64" s="115">
        <v>0.45</v>
      </c>
    </row>
    <row r="65" spans="1:10" s="114" customFormat="1" ht="15" hidden="1" x14ac:dyDescent="0.3">
      <c r="A65" s="116" t="s">
        <v>128</v>
      </c>
      <c r="J65" s="115">
        <v>0.5</v>
      </c>
    </row>
    <row r="66" spans="1:10" s="114" customFormat="1" ht="15" hidden="1" x14ac:dyDescent="0.3">
      <c r="A66" s="116" t="s">
        <v>129</v>
      </c>
      <c r="J66" s="115">
        <v>0.55000000000000004</v>
      </c>
    </row>
    <row r="67" spans="1:10" s="114" customFormat="1" ht="15" hidden="1" x14ac:dyDescent="0.3">
      <c r="A67" s="116" t="s">
        <v>130</v>
      </c>
      <c r="J67" s="115">
        <v>0.6</v>
      </c>
    </row>
    <row r="68" spans="1:10" s="114" customFormat="1" ht="15" hidden="1" x14ac:dyDescent="0.3">
      <c r="A68" s="116" t="s">
        <v>131</v>
      </c>
      <c r="J68" s="115">
        <v>0.65</v>
      </c>
    </row>
    <row r="69" spans="1:10" s="114" customFormat="1" ht="15" hidden="1" x14ac:dyDescent="0.3">
      <c r="A69" s="116" t="s">
        <v>132</v>
      </c>
      <c r="J69" s="115">
        <v>0.7</v>
      </c>
    </row>
    <row r="70" spans="1:10" s="114" customFormat="1" ht="15" hidden="1" x14ac:dyDescent="0.3">
      <c r="A70" s="116" t="s">
        <v>133</v>
      </c>
      <c r="J70" s="115">
        <v>0.75</v>
      </c>
    </row>
    <row r="71" spans="1:10" s="114" customFormat="1" ht="15" hidden="1" x14ac:dyDescent="0.3">
      <c r="A71" s="116" t="s">
        <v>134</v>
      </c>
      <c r="J71" s="115">
        <v>0.8</v>
      </c>
    </row>
    <row r="72" spans="1:10" s="114" customFormat="1" ht="15" hidden="1" x14ac:dyDescent="0.3">
      <c r="A72" s="116" t="s">
        <v>135</v>
      </c>
      <c r="J72" s="115">
        <v>0.85</v>
      </c>
    </row>
    <row r="73" spans="1:10" s="114" customFormat="1" ht="15" hidden="1" x14ac:dyDescent="0.3">
      <c r="A73" s="116" t="s">
        <v>136</v>
      </c>
      <c r="J73" s="115">
        <v>0.9</v>
      </c>
    </row>
    <row r="74" spans="1:10" s="114" customFormat="1" ht="15" hidden="1" x14ac:dyDescent="0.3">
      <c r="A74" s="116" t="s">
        <v>137</v>
      </c>
      <c r="J74" s="115">
        <v>0.95</v>
      </c>
    </row>
    <row r="75" spans="1:10" s="114" customFormat="1" ht="15" hidden="1" x14ac:dyDescent="0.3">
      <c r="A75" s="116" t="s">
        <v>138</v>
      </c>
      <c r="J75" s="115">
        <v>1</v>
      </c>
    </row>
    <row r="76" spans="1:10" s="114" customFormat="1" ht="15" hidden="1" x14ac:dyDescent="0.3">
      <c r="A76" s="116" t="s">
        <v>139</v>
      </c>
    </row>
    <row r="77" spans="1:10" s="114" customFormat="1" ht="15" hidden="1" x14ac:dyDescent="0.3">
      <c r="A77" s="116" t="s">
        <v>140</v>
      </c>
    </row>
    <row r="78" spans="1:10" s="114" customFormat="1" ht="15" hidden="1" x14ac:dyDescent="0.3">
      <c r="A78" s="116" t="s">
        <v>141</v>
      </c>
    </row>
    <row r="79" spans="1:10" s="114" customFormat="1" ht="15" hidden="1" x14ac:dyDescent="0.3">
      <c r="A79" s="116" t="s">
        <v>142</v>
      </c>
    </row>
    <row r="80" spans="1:10" s="114" customFormat="1" ht="15" hidden="1" x14ac:dyDescent="0.3">
      <c r="A80" s="116" t="s">
        <v>143</v>
      </c>
    </row>
    <row r="81" spans="1:1" s="114" customFormat="1" ht="15" hidden="1" x14ac:dyDescent="0.3">
      <c r="A81" s="116" t="s">
        <v>144</v>
      </c>
    </row>
    <row r="82" spans="1:1" s="114" customFormat="1" ht="15" hidden="1" x14ac:dyDescent="0.3">
      <c r="A82" s="116" t="s">
        <v>145</v>
      </c>
    </row>
    <row r="83" spans="1:1" s="114" customFormat="1" ht="15" hidden="1" x14ac:dyDescent="0.3">
      <c r="A83" s="116" t="s">
        <v>146</v>
      </c>
    </row>
    <row r="84" spans="1:1" s="114" customFormat="1" ht="15" hidden="1" x14ac:dyDescent="0.3">
      <c r="A84" s="116" t="s">
        <v>147</v>
      </c>
    </row>
    <row r="85" spans="1:1" s="114" customFormat="1" ht="15" hidden="1" x14ac:dyDescent="0.3">
      <c r="A85" s="116" t="s">
        <v>148</v>
      </c>
    </row>
    <row r="86" spans="1:1" s="114" customFormat="1" ht="15" hidden="1" x14ac:dyDescent="0.3">
      <c r="A86" s="116" t="s">
        <v>149</v>
      </c>
    </row>
    <row r="87" spans="1:1" s="114" customFormat="1" ht="15" hidden="1" x14ac:dyDescent="0.3">
      <c r="A87" s="116" t="s">
        <v>150</v>
      </c>
    </row>
    <row r="88" spans="1:1" s="114" customFormat="1" ht="15" hidden="1" x14ac:dyDescent="0.3">
      <c r="A88" s="116" t="s">
        <v>151</v>
      </c>
    </row>
    <row r="89" spans="1:1" s="114" customFormat="1" ht="15" hidden="1" x14ac:dyDescent="0.3">
      <c r="A89" s="116" t="s">
        <v>152</v>
      </c>
    </row>
    <row r="90" spans="1:1" s="114" customFormat="1" ht="15" hidden="1" x14ac:dyDescent="0.3">
      <c r="A90" s="116" t="s">
        <v>153</v>
      </c>
    </row>
    <row r="91" spans="1:1" s="114" customFormat="1" ht="15" hidden="1" x14ac:dyDescent="0.3">
      <c r="A91" s="116" t="s">
        <v>154</v>
      </c>
    </row>
    <row r="92" spans="1:1" s="114" customFormat="1" ht="15" hidden="1" x14ac:dyDescent="0.3">
      <c r="A92" s="116" t="s">
        <v>155</v>
      </c>
    </row>
    <row r="93" spans="1:1" s="114" customFormat="1" ht="15" hidden="1" x14ac:dyDescent="0.3">
      <c r="A93" s="116" t="s">
        <v>156</v>
      </c>
    </row>
    <row r="94" spans="1:1" s="114" customFormat="1" ht="15" hidden="1" x14ac:dyDescent="0.3">
      <c r="A94" s="116" t="s">
        <v>157</v>
      </c>
    </row>
    <row r="95" spans="1:1" s="114" customFormat="1" ht="15" hidden="1" x14ac:dyDescent="0.3">
      <c r="A95" s="116" t="s">
        <v>158</v>
      </c>
    </row>
    <row r="96" spans="1:1" s="114" customFormat="1" ht="15" hidden="1" x14ac:dyDescent="0.3">
      <c r="A96" s="116" t="s">
        <v>159</v>
      </c>
    </row>
    <row r="97" spans="1:1" s="114" customFormat="1" ht="15" hidden="1" x14ac:dyDescent="0.3">
      <c r="A97" s="116" t="s">
        <v>160</v>
      </c>
    </row>
    <row r="98" spans="1:1" s="114" customFormat="1" ht="15" hidden="1" x14ac:dyDescent="0.3">
      <c r="A98" s="116" t="s">
        <v>161</v>
      </c>
    </row>
    <row r="99" spans="1:1" s="114" customFormat="1" ht="15" hidden="1" x14ac:dyDescent="0.3">
      <c r="A99" s="116" t="s">
        <v>162</v>
      </c>
    </row>
    <row r="100" spans="1:1" s="114" customFormat="1" ht="15" hidden="1" x14ac:dyDescent="0.3">
      <c r="A100" s="116" t="s">
        <v>163</v>
      </c>
    </row>
    <row r="101" spans="1:1" s="114" customFormat="1" ht="15" hidden="1" x14ac:dyDescent="0.3">
      <c r="A101" s="116" t="s">
        <v>164</v>
      </c>
    </row>
    <row r="102" spans="1:1" s="114" customFormat="1" ht="15" hidden="1" x14ac:dyDescent="0.3">
      <c r="A102" s="116" t="s">
        <v>165</v>
      </c>
    </row>
    <row r="103" spans="1:1" s="114" customFormat="1" ht="15" hidden="1" x14ac:dyDescent="0.3">
      <c r="A103" s="116" t="s">
        <v>166</v>
      </c>
    </row>
    <row r="104" spans="1:1" s="114" customFormat="1" ht="15" hidden="1" x14ac:dyDescent="0.3">
      <c r="A104" s="116" t="s">
        <v>167</v>
      </c>
    </row>
    <row r="105" spans="1:1" s="114" customFormat="1" ht="15" hidden="1" x14ac:dyDescent="0.3">
      <c r="A105" s="116" t="s">
        <v>168</v>
      </c>
    </row>
    <row r="106" spans="1:1" s="114" customFormat="1" ht="15" hidden="1" x14ac:dyDescent="0.3">
      <c r="A106" s="116" t="s">
        <v>169</v>
      </c>
    </row>
    <row r="107" spans="1:1" s="114" customFormat="1" ht="15" hidden="1" x14ac:dyDescent="0.3">
      <c r="A107" s="116" t="s">
        <v>170</v>
      </c>
    </row>
    <row r="108" spans="1:1" s="114" customFormat="1" ht="15" hidden="1" x14ac:dyDescent="0.3">
      <c r="A108" s="116" t="s">
        <v>171</v>
      </c>
    </row>
    <row r="109" spans="1:1" s="114" customFormat="1" ht="15" hidden="1" x14ac:dyDescent="0.3">
      <c r="A109" s="116" t="s">
        <v>172</v>
      </c>
    </row>
    <row r="110" spans="1:1" s="114" customFormat="1" ht="15" hidden="1" x14ac:dyDescent="0.3">
      <c r="A110" s="116" t="s">
        <v>173</v>
      </c>
    </row>
    <row r="111" spans="1:1" s="114" customFormat="1" ht="15" hidden="1" x14ac:dyDescent="0.3">
      <c r="A111" s="116" t="s">
        <v>174</v>
      </c>
    </row>
    <row r="112" spans="1:1" s="114" customFormat="1" ht="15" hidden="1" x14ac:dyDescent="0.3">
      <c r="A112" s="116" t="s">
        <v>175</v>
      </c>
    </row>
    <row r="113" spans="1:1" s="114" customFormat="1" ht="15" hidden="1" x14ac:dyDescent="0.3">
      <c r="A113" s="116" t="s">
        <v>176</v>
      </c>
    </row>
    <row r="114" spans="1:1" s="114" customFormat="1" ht="15" hidden="1" x14ac:dyDescent="0.3">
      <c r="A114" s="116" t="s">
        <v>177</v>
      </c>
    </row>
    <row r="115" spans="1:1" s="114" customFormat="1" ht="15" hidden="1" x14ac:dyDescent="0.3">
      <c r="A115" s="116" t="s">
        <v>178</v>
      </c>
    </row>
    <row r="116" spans="1:1" s="114" customFormat="1" ht="15" hidden="1" x14ac:dyDescent="0.3">
      <c r="A116" s="116" t="s">
        <v>179</v>
      </c>
    </row>
    <row r="117" spans="1:1" s="114" customFormat="1" ht="15" hidden="1" x14ac:dyDescent="0.3">
      <c r="A117" s="116" t="s">
        <v>180</v>
      </c>
    </row>
    <row r="118" spans="1:1" s="114" customFormat="1" ht="15" hidden="1" x14ac:dyDescent="0.3">
      <c r="A118" s="116" t="s">
        <v>181</v>
      </c>
    </row>
    <row r="119" spans="1:1" s="114" customFormat="1" ht="15" hidden="1" x14ac:dyDescent="0.3">
      <c r="A119" s="116" t="s">
        <v>182</v>
      </c>
    </row>
    <row r="120" spans="1:1" s="114" customFormat="1" ht="15" hidden="1" x14ac:dyDescent="0.3">
      <c r="A120" s="116" t="s">
        <v>183</v>
      </c>
    </row>
    <row r="121" spans="1:1" s="114" customFormat="1" ht="15" hidden="1" x14ac:dyDescent="0.3">
      <c r="A121" s="116" t="s">
        <v>184</v>
      </c>
    </row>
    <row r="122" spans="1:1" s="114" customFormat="1" ht="15" hidden="1" x14ac:dyDescent="0.3">
      <c r="A122" s="116" t="s">
        <v>185</v>
      </c>
    </row>
    <row r="123" spans="1:1" s="114" customFormat="1" ht="15" hidden="1" x14ac:dyDescent="0.3">
      <c r="A123" s="116" t="s">
        <v>186</v>
      </c>
    </row>
    <row r="124" spans="1:1" s="114" customFormat="1" ht="15" hidden="1" x14ac:dyDescent="0.3">
      <c r="A124" s="116" t="s">
        <v>187</v>
      </c>
    </row>
    <row r="125" spans="1:1" s="114" customFormat="1" ht="15" hidden="1" x14ac:dyDescent="0.3">
      <c r="A125" s="116" t="s">
        <v>188</v>
      </c>
    </row>
    <row r="126" spans="1:1" s="114" customFormat="1" ht="15" hidden="1" x14ac:dyDescent="0.3">
      <c r="A126" s="116" t="s">
        <v>189</v>
      </c>
    </row>
    <row r="127" spans="1:1" s="114" customFormat="1" ht="15" hidden="1" x14ac:dyDescent="0.3">
      <c r="A127" s="116" t="s">
        <v>190</v>
      </c>
    </row>
    <row r="128" spans="1:1" s="114" customFormat="1" ht="15" hidden="1" x14ac:dyDescent="0.3">
      <c r="A128" s="116" t="s">
        <v>191</v>
      </c>
    </row>
    <row r="129" spans="1:1" s="114" customFormat="1" ht="15" hidden="1" x14ac:dyDescent="0.3">
      <c r="A129" s="116" t="s">
        <v>192</v>
      </c>
    </row>
    <row r="130" spans="1:1" s="114" customFormat="1" ht="15" hidden="1" x14ac:dyDescent="0.3">
      <c r="A130" s="116" t="s">
        <v>193</v>
      </c>
    </row>
    <row r="131" spans="1:1" s="114" customFormat="1" ht="15" hidden="1" x14ac:dyDescent="0.3">
      <c r="A131" s="116" t="s">
        <v>194</v>
      </c>
    </row>
    <row r="132" spans="1:1" s="114" customFormat="1" ht="15" hidden="1" x14ac:dyDescent="0.3">
      <c r="A132" s="116" t="s">
        <v>195</v>
      </c>
    </row>
    <row r="133" spans="1:1" s="114" customFormat="1" ht="15" hidden="1" x14ac:dyDescent="0.3">
      <c r="A133" s="116" t="s">
        <v>196</v>
      </c>
    </row>
    <row r="134" spans="1:1" s="114" customFormat="1" ht="15" hidden="1" x14ac:dyDescent="0.3">
      <c r="A134" s="116" t="s">
        <v>197</v>
      </c>
    </row>
    <row r="135" spans="1:1" s="114" customFormat="1" ht="15" hidden="1" x14ac:dyDescent="0.3">
      <c r="A135" s="116" t="s">
        <v>198</v>
      </c>
    </row>
    <row r="136" spans="1:1" s="114" customFormat="1" ht="15" hidden="1" x14ac:dyDescent="0.3">
      <c r="A136" s="116" t="s">
        <v>199</v>
      </c>
    </row>
    <row r="137" spans="1:1" s="114" customFormat="1" ht="15" hidden="1" x14ac:dyDescent="0.3">
      <c r="A137" s="116" t="s">
        <v>200</v>
      </c>
    </row>
    <row r="138" spans="1:1" s="114" customFormat="1" ht="15" hidden="1" x14ac:dyDescent="0.3">
      <c r="A138" s="116" t="s">
        <v>201</v>
      </c>
    </row>
    <row r="139" spans="1:1" s="114" customFormat="1" ht="15" hidden="1" x14ac:dyDescent="0.3">
      <c r="A139" s="116" t="s">
        <v>202</v>
      </c>
    </row>
    <row r="140" spans="1:1" s="114" customFormat="1" ht="15" hidden="1" x14ac:dyDescent="0.3">
      <c r="A140" s="116" t="s">
        <v>203</v>
      </c>
    </row>
    <row r="141" spans="1:1" s="114" customFormat="1" ht="15" hidden="1" x14ac:dyDescent="0.3">
      <c r="A141" s="116" t="s">
        <v>204</v>
      </c>
    </row>
    <row r="142" spans="1:1" s="114" customFormat="1" ht="15" hidden="1" x14ac:dyDescent="0.3">
      <c r="A142" s="116" t="s">
        <v>205</v>
      </c>
    </row>
    <row r="143" spans="1:1" s="114" customFormat="1" ht="15" hidden="1" x14ac:dyDescent="0.3">
      <c r="A143" s="116" t="s">
        <v>206</v>
      </c>
    </row>
    <row r="144" spans="1:1" s="114" customFormat="1" ht="15" hidden="1" x14ac:dyDescent="0.3">
      <c r="A144" s="116" t="s">
        <v>207</v>
      </c>
    </row>
    <row r="145" spans="1:1" s="114" customFormat="1" ht="15" hidden="1" x14ac:dyDescent="0.3">
      <c r="A145" s="116" t="s">
        <v>208</v>
      </c>
    </row>
    <row r="146" spans="1:1" s="114" customFormat="1" ht="15" hidden="1" x14ac:dyDescent="0.3">
      <c r="A146" s="116" t="s">
        <v>209</v>
      </c>
    </row>
    <row r="147" spans="1:1" s="114" customFormat="1" ht="15" hidden="1" x14ac:dyDescent="0.3">
      <c r="A147" s="116" t="s">
        <v>210</v>
      </c>
    </row>
    <row r="148" spans="1:1" s="114" customFormat="1" ht="15" hidden="1" x14ac:dyDescent="0.3">
      <c r="A148" s="116" t="s">
        <v>211</v>
      </c>
    </row>
    <row r="149" spans="1:1" s="114" customFormat="1" ht="15" hidden="1" x14ac:dyDescent="0.3">
      <c r="A149" s="116" t="s">
        <v>212</v>
      </c>
    </row>
    <row r="150" spans="1:1" s="114" customFormat="1" ht="15" hidden="1" x14ac:dyDescent="0.3">
      <c r="A150" s="116" t="s">
        <v>213</v>
      </c>
    </row>
    <row r="151" spans="1:1" s="114" customFormat="1" ht="15" hidden="1" x14ac:dyDescent="0.3">
      <c r="A151" s="116" t="s">
        <v>214</v>
      </c>
    </row>
    <row r="152" spans="1:1" s="114" customFormat="1" ht="15" hidden="1" x14ac:dyDescent="0.3">
      <c r="A152" s="116" t="s">
        <v>215</v>
      </c>
    </row>
    <row r="153" spans="1:1" s="114" customFormat="1" ht="15" hidden="1" x14ac:dyDescent="0.3">
      <c r="A153" s="116" t="s">
        <v>216</v>
      </c>
    </row>
    <row r="154" spans="1:1" s="114" customFormat="1" ht="15" hidden="1" x14ac:dyDescent="0.3">
      <c r="A154" s="116" t="s">
        <v>217</v>
      </c>
    </row>
    <row r="155" spans="1:1" s="114" customFormat="1" ht="15" hidden="1" x14ac:dyDescent="0.3">
      <c r="A155" s="116" t="s">
        <v>218</v>
      </c>
    </row>
    <row r="156" spans="1:1" s="114" customFormat="1" ht="15" hidden="1" x14ac:dyDescent="0.3">
      <c r="A156" s="116" t="s">
        <v>219</v>
      </c>
    </row>
    <row r="157" spans="1:1" s="114" customFormat="1" ht="15" hidden="1" x14ac:dyDescent="0.3">
      <c r="A157" s="116" t="s">
        <v>220</v>
      </c>
    </row>
    <row r="158" spans="1:1" s="114" customFormat="1" ht="15" hidden="1" x14ac:dyDescent="0.3">
      <c r="A158" s="116" t="s">
        <v>221</v>
      </c>
    </row>
    <row r="159" spans="1:1" s="114" customFormat="1" ht="15" hidden="1" x14ac:dyDescent="0.3">
      <c r="A159" s="116" t="s">
        <v>222</v>
      </c>
    </row>
    <row r="160" spans="1:1" s="114" customFormat="1" ht="15" hidden="1" x14ac:dyDescent="0.3">
      <c r="A160" s="116" t="s">
        <v>223</v>
      </c>
    </row>
    <row r="161" spans="1:1" s="114" customFormat="1" ht="15" hidden="1" x14ac:dyDescent="0.3">
      <c r="A161" s="116" t="s">
        <v>224</v>
      </c>
    </row>
    <row r="162" spans="1:1" s="114" customFormat="1" ht="15" hidden="1" x14ac:dyDescent="0.3">
      <c r="A162" s="116" t="s">
        <v>225</v>
      </c>
    </row>
    <row r="163" spans="1:1" s="114" customFormat="1" ht="15" hidden="1" x14ac:dyDescent="0.3">
      <c r="A163" s="116" t="s">
        <v>226</v>
      </c>
    </row>
    <row r="164" spans="1:1" s="114" customFormat="1" ht="15" hidden="1" x14ac:dyDescent="0.3">
      <c r="A164" s="116" t="s">
        <v>227</v>
      </c>
    </row>
    <row r="165" spans="1:1" s="114" customFormat="1" ht="15" hidden="1" x14ac:dyDescent="0.3">
      <c r="A165" s="116" t="s">
        <v>228</v>
      </c>
    </row>
    <row r="166" spans="1:1" s="114" customFormat="1" ht="15" hidden="1" x14ac:dyDescent="0.3">
      <c r="A166" s="116" t="s">
        <v>229</v>
      </c>
    </row>
    <row r="167" spans="1:1" s="114" customFormat="1" ht="15" hidden="1" x14ac:dyDescent="0.3">
      <c r="A167" s="117" t="s">
        <v>230</v>
      </c>
    </row>
    <row r="168" spans="1:1" s="114" customFormat="1" ht="15" hidden="1" x14ac:dyDescent="0.3">
      <c r="A168" s="116" t="s">
        <v>231</v>
      </c>
    </row>
    <row r="169" spans="1:1" s="114" customFormat="1" ht="15" hidden="1" x14ac:dyDescent="0.3">
      <c r="A169" s="116" t="s">
        <v>232</v>
      </c>
    </row>
    <row r="170" spans="1:1" s="114" customFormat="1" ht="15" hidden="1" x14ac:dyDescent="0.3">
      <c r="A170" s="116" t="s">
        <v>233</v>
      </c>
    </row>
    <row r="171" spans="1:1" s="114" customFormat="1" ht="15" hidden="1" x14ac:dyDescent="0.3">
      <c r="A171" s="116" t="s">
        <v>234</v>
      </c>
    </row>
    <row r="172" spans="1:1" s="114" customFormat="1" ht="15" hidden="1" x14ac:dyDescent="0.3">
      <c r="A172" s="116" t="s">
        <v>235</v>
      </c>
    </row>
    <row r="173" spans="1:1" s="114" customFormat="1" ht="15" hidden="1" x14ac:dyDescent="0.3">
      <c r="A173" s="116" t="s">
        <v>236</v>
      </c>
    </row>
    <row r="174" spans="1:1" s="114" customFormat="1" ht="15" hidden="1" x14ac:dyDescent="0.3">
      <c r="A174" s="116" t="s">
        <v>237</v>
      </c>
    </row>
    <row r="175" spans="1:1" s="114" customFormat="1" ht="15" hidden="1" x14ac:dyDescent="0.3">
      <c r="A175" s="116" t="s">
        <v>238</v>
      </c>
    </row>
    <row r="176" spans="1:1" s="114" customFormat="1" ht="15" hidden="1" x14ac:dyDescent="0.3">
      <c r="A176" s="116" t="s">
        <v>239</v>
      </c>
    </row>
    <row r="177" spans="1:1" s="114" customFormat="1" ht="15" hidden="1" x14ac:dyDescent="0.3">
      <c r="A177" s="116" t="s">
        <v>240</v>
      </c>
    </row>
    <row r="178" spans="1:1" s="114" customFormat="1" ht="15" hidden="1" x14ac:dyDescent="0.3">
      <c r="A178" s="116" t="s">
        <v>241</v>
      </c>
    </row>
    <row r="179" spans="1:1" s="114" customFormat="1" ht="15" hidden="1" x14ac:dyDescent="0.3">
      <c r="A179" s="114" t="s">
        <v>242</v>
      </c>
    </row>
    <row r="180" spans="1:1" s="114" customFormat="1" ht="15" hidden="1" x14ac:dyDescent="0.3">
      <c r="A180" s="116" t="s">
        <v>243</v>
      </c>
    </row>
    <row r="181" spans="1:1" s="114" customFormat="1" ht="15" hidden="1" x14ac:dyDescent="0.3">
      <c r="A181" s="116" t="s">
        <v>244</v>
      </c>
    </row>
    <row r="182" spans="1:1" s="114" customFormat="1" ht="15" hidden="1" x14ac:dyDescent="0.3">
      <c r="A182" s="116" t="s">
        <v>245</v>
      </c>
    </row>
    <row r="183" spans="1:1" s="114" customFormat="1" ht="15" hidden="1" x14ac:dyDescent="0.3">
      <c r="A183" s="116" t="s">
        <v>246</v>
      </c>
    </row>
    <row r="184" spans="1:1" s="114" customFormat="1" ht="15" hidden="1" x14ac:dyDescent="0.3">
      <c r="A184" s="116" t="s">
        <v>247</v>
      </c>
    </row>
    <row r="185" spans="1:1" s="114" customFormat="1" ht="15" hidden="1" x14ac:dyDescent="0.3">
      <c r="A185" s="116" t="s">
        <v>248</v>
      </c>
    </row>
    <row r="186" spans="1:1" s="114" customFormat="1" ht="15" hidden="1" x14ac:dyDescent="0.3">
      <c r="A186" s="116" t="s">
        <v>249</v>
      </c>
    </row>
    <row r="187" spans="1:1" s="114" customFormat="1" ht="15" hidden="1" x14ac:dyDescent="0.3">
      <c r="A187" s="116" t="s">
        <v>250</v>
      </c>
    </row>
    <row r="188" spans="1:1" s="114" customFormat="1" ht="15" hidden="1" x14ac:dyDescent="0.3">
      <c r="A188" s="116" t="s">
        <v>251</v>
      </c>
    </row>
    <row r="189" spans="1:1" s="114" customFormat="1" ht="15" hidden="1" x14ac:dyDescent="0.3">
      <c r="A189" s="116" t="s">
        <v>252</v>
      </c>
    </row>
    <row r="190" spans="1:1" s="114" customFormat="1" ht="15" hidden="1" x14ac:dyDescent="0.3">
      <c r="A190" s="116" t="s">
        <v>253</v>
      </c>
    </row>
    <row r="191" spans="1:1" s="114" customFormat="1" ht="15" hidden="1" x14ac:dyDescent="0.3">
      <c r="A191" s="116" t="s">
        <v>254</v>
      </c>
    </row>
    <row r="192" spans="1:1" s="114" customFormat="1" ht="15" hidden="1" x14ac:dyDescent="0.3">
      <c r="A192" s="116" t="s">
        <v>255</v>
      </c>
    </row>
    <row r="193" spans="1:1" s="114" customFormat="1" ht="15" hidden="1" x14ac:dyDescent="0.3">
      <c r="A193" s="116" t="s">
        <v>256</v>
      </c>
    </row>
    <row r="194" spans="1:1" s="114" customFormat="1" ht="15" hidden="1" x14ac:dyDescent="0.3">
      <c r="A194" s="116" t="s">
        <v>257</v>
      </c>
    </row>
    <row r="195" spans="1:1" s="114" customFormat="1" ht="15" hidden="1" x14ac:dyDescent="0.3">
      <c r="A195" s="116" t="s">
        <v>258</v>
      </c>
    </row>
    <row r="196" spans="1:1" s="114" customFormat="1" ht="15" hidden="1" x14ac:dyDescent="0.3">
      <c r="A196" s="116" t="s">
        <v>259</v>
      </c>
    </row>
    <row r="197" spans="1:1" s="114" customFormat="1" ht="15" hidden="1" x14ac:dyDescent="0.3">
      <c r="A197" s="116" t="s">
        <v>260</v>
      </c>
    </row>
    <row r="198" spans="1:1" s="114" customFormat="1" ht="15" hidden="1" x14ac:dyDescent="0.3">
      <c r="A198" s="116" t="s">
        <v>261</v>
      </c>
    </row>
    <row r="199" spans="1:1" s="114" customFormat="1" ht="15" hidden="1" x14ac:dyDescent="0.3">
      <c r="A199" s="116" t="s">
        <v>262</v>
      </c>
    </row>
    <row r="200" spans="1:1" s="114" customFormat="1" ht="15" hidden="1" x14ac:dyDescent="0.3">
      <c r="A200" s="116" t="s">
        <v>263</v>
      </c>
    </row>
    <row r="201" spans="1:1" s="114" customFormat="1" ht="15" hidden="1" x14ac:dyDescent="0.3">
      <c r="A201" s="116" t="s">
        <v>264</v>
      </c>
    </row>
    <row r="202" spans="1:1" s="114" customFormat="1" ht="15" hidden="1" x14ac:dyDescent="0.3">
      <c r="A202" s="116" t="s">
        <v>265</v>
      </c>
    </row>
    <row r="203" spans="1:1" s="114" customFormat="1" ht="15" hidden="1" x14ac:dyDescent="0.3">
      <c r="A203" s="116" t="s">
        <v>266</v>
      </c>
    </row>
    <row r="204" spans="1:1" s="114" customFormat="1" ht="15" hidden="1" x14ac:dyDescent="0.3">
      <c r="A204" s="116" t="s">
        <v>267</v>
      </c>
    </row>
    <row r="205" spans="1:1" s="114" customFormat="1" ht="15" hidden="1" x14ac:dyDescent="0.3">
      <c r="A205" s="116" t="s">
        <v>268</v>
      </c>
    </row>
    <row r="206" spans="1:1" s="114" customFormat="1" ht="15" hidden="1" x14ac:dyDescent="0.3">
      <c r="A206" s="116" t="s">
        <v>269</v>
      </c>
    </row>
    <row r="207" spans="1:1" s="114" customFormat="1" ht="15" hidden="1" x14ac:dyDescent="0.3">
      <c r="A207" s="116" t="s">
        <v>270</v>
      </c>
    </row>
    <row r="208" spans="1:1" s="114" customFormat="1" ht="15" hidden="1" x14ac:dyDescent="0.3">
      <c r="A208" s="116" t="s">
        <v>271</v>
      </c>
    </row>
    <row r="209" spans="1:1" s="114" customFormat="1" ht="15" hidden="1" x14ac:dyDescent="0.3">
      <c r="A209" s="116" t="s">
        <v>272</v>
      </c>
    </row>
    <row r="210" spans="1:1" s="114" customFormat="1" ht="15" hidden="1" x14ac:dyDescent="0.3">
      <c r="A210" s="116" t="s">
        <v>273</v>
      </c>
    </row>
    <row r="211" spans="1:1" s="114" customFormat="1" ht="15" hidden="1" x14ac:dyDescent="0.3">
      <c r="A211" s="116" t="s">
        <v>274</v>
      </c>
    </row>
    <row r="212" spans="1:1" s="114" customFormat="1" ht="15" hidden="1" x14ac:dyDescent="0.3">
      <c r="A212" s="116" t="s">
        <v>275</v>
      </c>
    </row>
    <row r="213" spans="1:1" s="114" customFormat="1" ht="15" hidden="1" x14ac:dyDescent="0.3">
      <c r="A213" s="116" t="s">
        <v>276</v>
      </c>
    </row>
    <row r="214" spans="1:1" s="114" customFormat="1" ht="15" hidden="1" x14ac:dyDescent="0.3">
      <c r="A214" s="116" t="s">
        <v>277</v>
      </c>
    </row>
    <row r="215" spans="1:1" s="114" customFormat="1" ht="15" hidden="1" x14ac:dyDescent="0.3">
      <c r="A215" s="116" t="s">
        <v>278</v>
      </c>
    </row>
    <row r="216" spans="1:1" s="114" customFormat="1" ht="15" hidden="1" x14ac:dyDescent="0.3">
      <c r="A216" s="116" t="s">
        <v>279</v>
      </c>
    </row>
    <row r="217" spans="1:1" s="114" customFormat="1" ht="15" hidden="1" x14ac:dyDescent="0.3">
      <c r="A217" s="116" t="s">
        <v>280</v>
      </c>
    </row>
    <row r="218" spans="1:1" s="114" customFormat="1" ht="15" hidden="1" x14ac:dyDescent="0.3">
      <c r="A218" s="116" t="s">
        <v>281</v>
      </c>
    </row>
    <row r="219" spans="1:1" s="114" customFormat="1" ht="15" hidden="1" x14ac:dyDescent="0.3">
      <c r="A219" s="116" t="s">
        <v>282</v>
      </c>
    </row>
    <row r="220" spans="1:1" s="114" customFormat="1" ht="15" hidden="1" x14ac:dyDescent="0.3">
      <c r="A220" s="116" t="s">
        <v>283</v>
      </c>
    </row>
    <row r="221" spans="1:1" s="114" customFormat="1" ht="15" hidden="1" x14ac:dyDescent="0.3">
      <c r="A221" s="116" t="s">
        <v>284</v>
      </c>
    </row>
    <row r="222" spans="1:1" s="114" customFormat="1" ht="15" hidden="1" x14ac:dyDescent="0.3">
      <c r="A222" s="116" t="s">
        <v>285</v>
      </c>
    </row>
    <row r="223" spans="1:1" s="114" customFormat="1" ht="15" hidden="1" x14ac:dyDescent="0.3">
      <c r="A223" s="116" t="s">
        <v>286</v>
      </c>
    </row>
    <row r="224" spans="1:1" s="114" customFormat="1" ht="15" hidden="1" x14ac:dyDescent="0.3">
      <c r="A224" s="116" t="s">
        <v>287</v>
      </c>
    </row>
    <row r="225" spans="1:1" s="114" customFormat="1" ht="15" hidden="1" x14ac:dyDescent="0.3">
      <c r="A225" s="116" t="s">
        <v>288</v>
      </c>
    </row>
    <row r="226" spans="1:1" s="114" customFormat="1" ht="15" hidden="1" x14ac:dyDescent="0.3">
      <c r="A226" s="116" t="s">
        <v>289</v>
      </c>
    </row>
    <row r="227" spans="1:1" s="114" customFormat="1" ht="15" hidden="1" x14ac:dyDescent="0.3">
      <c r="A227" s="116" t="s">
        <v>290</v>
      </c>
    </row>
    <row r="228" spans="1:1" s="114" customFormat="1" ht="15" hidden="1" x14ac:dyDescent="0.3">
      <c r="A228" s="116" t="s">
        <v>291</v>
      </c>
    </row>
    <row r="229" spans="1:1" s="114" customFormat="1" ht="15" hidden="1" x14ac:dyDescent="0.3">
      <c r="A229" s="116" t="s">
        <v>292</v>
      </c>
    </row>
    <row r="230" spans="1:1" s="114" customFormat="1" ht="15" hidden="1" x14ac:dyDescent="0.3">
      <c r="A230" s="116" t="s">
        <v>293</v>
      </c>
    </row>
    <row r="231" spans="1:1" s="114" customFormat="1" ht="15" hidden="1" x14ac:dyDescent="0.3"/>
    <row r="232" spans="1:1" s="114" customFormat="1" ht="15" hidden="1" x14ac:dyDescent="0.3">
      <c r="A232" s="118" t="s">
        <v>294</v>
      </c>
    </row>
    <row r="233" spans="1:1" s="114" customFormat="1" ht="15" hidden="1" x14ac:dyDescent="0.3"/>
    <row r="234" spans="1:1" s="114" customFormat="1" ht="15" hidden="1" x14ac:dyDescent="0.3">
      <c r="A234" s="116" t="s">
        <v>23</v>
      </c>
    </row>
    <row r="235" spans="1:1" s="114" customFormat="1" ht="15" hidden="1" x14ac:dyDescent="0.3">
      <c r="A235" s="116" t="s">
        <v>24</v>
      </c>
    </row>
    <row r="236" spans="1:1" s="114" customFormat="1" ht="15" hidden="1" x14ac:dyDescent="0.3">
      <c r="A236" s="116" t="s">
        <v>94</v>
      </c>
    </row>
    <row r="237" spans="1:1" s="114" customFormat="1" ht="15" hidden="1" x14ac:dyDescent="0.3">
      <c r="A237" s="116" t="s">
        <v>99</v>
      </c>
    </row>
    <row r="238" spans="1:1" s="114" customFormat="1" ht="15" hidden="1" x14ac:dyDescent="0.3">
      <c r="A238" s="116" t="s">
        <v>25</v>
      </c>
    </row>
    <row r="239" spans="1:1" s="114" customFormat="1" ht="15" hidden="1" x14ac:dyDescent="0.3">
      <c r="A239" s="116" t="s">
        <v>26</v>
      </c>
    </row>
    <row r="240" spans="1:1" s="114" customFormat="1" ht="15" hidden="1" x14ac:dyDescent="0.3">
      <c r="A240" s="116" t="s">
        <v>112</v>
      </c>
    </row>
    <row r="241" spans="1:1" s="114" customFormat="1" ht="15" hidden="1" x14ac:dyDescent="0.3">
      <c r="A241" s="114" t="s">
        <v>113</v>
      </c>
    </row>
    <row r="242" spans="1:1" s="114" customFormat="1" ht="15" hidden="1" x14ac:dyDescent="0.3">
      <c r="A242" s="116" t="s">
        <v>28</v>
      </c>
    </row>
    <row r="243" spans="1:1" s="114" customFormat="1" ht="15" hidden="1" x14ac:dyDescent="0.3">
      <c r="A243" s="116" t="s">
        <v>29</v>
      </c>
    </row>
    <row r="244" spans="1:1" s="114" customFormat="1" ht="15" hidden="1" x14ac:dyDescent="0.3">
      <c r="A244" s="116" t="s">
        <v>30</v>
      </c>
    </row>
    <row r="245" spans="1:1" s="114" customFormat="1" ht="15" hidden="1" x14ac:dyDescent="0.3">
      <c r="A245" s="116" t="s">
        <v>100</v>
      </c>
    </row>
    <row r="246" spans="1:1" s="114" customFormat="1" ht="15" hidden="1" x14ac:dyDescent="0.3">
      <c r="A246" s="116" t="s">
        <v>31</v>
      </c>
    </row>
    <row r="247" spans="1:1" s="114" customFormat="1" ht="15" hidden="1" x14ac:dyDescent="0.3">
      <c r="A247" s="116" t="s">
        <v>32</v>
      </c>
    </row>
    <row r="248" spans="1:1" s="114" customFormat="1" ht="15" hidden="1" x14ac:dyDescent="0.3">
      <c r="A248" s="116" t="s">
        <v>89</v>
      </c>
    </row>
    <row r="249" spans="1:1" s="114" customFormat="1" ht="15" hidden="1" x14ac:dyDescent="0.3">
      <c r="A249" s="116" t="s">
        <v>33</v>
      </c>
    </row>
    <row r="250" spans="1:1" s="114" customFormat="1" ht="15" hidden="1" x14ac:dyDescent="0.3">
      <c r="A250" s="116" t="s">
        <v>114</v>
      </c>
    </row>
    <row r="251" spans="1:1" s="114" customFormat="1" ht="15" hidden="1" x14ac:dyDescent="0.3">
      <c r="A251" s="116" t="s">
        <v>34</v>
      </c>
    </row>
    <row r="252" spans="1:1" s="114" customFormat="1" ht="15" hidden="1" x14ac:dyDescent="0.3">
      <c r="A252" s="116" t="s">
        <v>35</v>
      </c>
    </row>
    <row r="253" spans="1:1" s="114" customFormat="1" ht="15" hidden="1" x14ac:dyDescent="0.3">
      <c r="A253" s="116" t="s">
        <v>90</v>
      </c>
    </row>
    <row r="254" spans="1:1" s="114" customFormat="1" ht="14.25" hidden="1" customHeight="1" x14ac:dyDescent="0.3">
      <c r="A254" s="116" t="s">
        <v>36</v>
      </c>
    </row>
    <row r="255" spans="1:1" s="114" customFormat="1" ht="15" hidden="1" x14ac:dyDescent="0.3">
      <c r="A255" s="116" t="s">
        <v>295</v>
      </c>
    </row>
    <row r="256" spans="1:1" s="114" customFormat="1" ht="15" hidden="1" x14ac:dyDescent="0.3">
      <c r="A256" s="116" t="s">
        <v>37</v>
      </c>
    </row>
    <row r="257" spans="1:1" s="114" customFormat="1" ht="15" hidden="1" x14ac:dyDescent="0.3">
      <c r="A257" s="116" t="s">
        <v>38</v>
      </c>
    </row>
    <row r="258" spans="1:1" s="114" customFormat="1" ht="15" hidden="1" x14ac:dyDescent="0.3">
      <c r="A258" s="116" t="s">
        <v>39</v>
      </c>
    </row>
    <row r="259" spans="1:1" s="114" customFormat="1" ht="15" hidden="1" x14ac:dyDescent="0.3">
      <c r="A259" s="116" t="s">
        <v>40</v>
      </c>
    </row>
    <row r="260" spans="1:1" s="114" customFormat="1" ht="15" hidden="1" x14ac:dyDescent="0.3">
      <c r="A260" s="116" t="s">
        <v>41</v>
      </c>
    </row>
    <row r="261" spans="1:1" s="114" customFormat="1" ht="15" hidden="1" x14ac:dyDescent="0.3">
      <c r="A261" s="116" t="s">
        <v>42</v>
      </c>
    </row>
    <row r="262" spans="1:1" s="114" customFormat="1" ht="15" hidden="1" x14ac:dyDescent="0.3">
      <c r="A262" s="116" t="s">
        <v>43</v>
      </c>
    </row>
    <row r="263" spans="1:1" s="114" customFormat="1" ht="15" hidden="1" x14ac:dyDescent="0.3">
      <c r="A263" s="116" t="s">
        <v>44</v>
      </c>
    </row>
    <row r="264" spans="1:1" s="114" customFormat="1" ht="15" hidden="1" x14ac:dyDescent="0.3">
      <c r="A264" s="116" t="s">
        <v>45</v>
      </c>
    </row>
    <row r="265" spans="1:1" s="114" customFormat="1" ht="15" hidden="1" x14ac:dyDescent="0.3">
      <c r="A265" s="116" t="s">
        <v>46</v>
      </c>
    </row>
    <row r="266" spans="1:1" hidden="1" x14ac:dyDescent="0.45">
      <c r="A266" s="116" t="s">
        <v>47</v>
      </c>
    </row>
    <row r="267" spans="1:1" hidden="1" x14ac:dyDescent="0.45">
      <c r="A267" s="116" t="s">
        <v>48</v>
      </c>
    </row>
    <row r="268" spans="1:1" hidden="1" x14ac:dyDescent="0.45">
      <c r="A268" s="116" t="s">
        <v>49</v>
      </c>
    </row>
    <row r="269" spans="1:1" hidden="1" x14ac:dyDescent="0.45">
      <c r="A269" s="116" t="s">
        <v>50</v>
      </c>
    </row>
    <row r="270" spans="1:1" hidden="1" x14ac:dyDescent="0.45">
      <c r="A270" s="116" t="s">
        <v>296</v>
      </c>
    </row>
    <row r="271" spans="1:1" hidden="1" x14ac:dyDescent="0.45">
      <c r="A271" s="116" t="s">
        <v>115</v>
      </c>
    </row>
    <row r="272" spans="1:1" hidden="1" x14ac:dyDescent="0.45">
      <c r="A272" s="116" t="s">
        <v>51</v>
      </c>
    </row>
    <row r="273" spans="1:1" hidden="1" x14ac:dyDescent="0.45">
      <c r="A273" s="116" t="s">
        <v>52</v>
      </c>
    </row>
    <row r="274" spans="1:1" hidden="1" x14ac:dyDescent="0.45">
      <c r="A274" s="116" t="s">
        <v>53</v>
      </c>
    </row>
    <row r="275" spans="1:1" hidden="1" x14ac:dyDescent="0.45">
      <c r="A275" s="116" t="s">
        <v>54</v>
      </c>
    </row>
    <row r="276" spans="1:1" hidden="1" x14ac:dyDescent="0.45">
      <c r="A276" s="116" t="s">
        <v>55</v>
      </c>
    </row>
    <row r="277" spans="1:1" hidden="1" x14ac:dyDescent="0.45">
      <c r="A277" s="116" t="s">
        <v>56</v>
      </c>
    </row>
    <row r="278" spans="1:1" hidden="1" x14ac:dyDescent="0.45">
      <c r="A278" s="116" t="s">
        <v>57</v>
      </c>
    </row>
    <row r="279" spans="1:1" hidden="1" x14ac:dyDescent="0.45">
      <c r="A279" s="116" t="s">
        <v>297</v>
      </c>
    </row>
    <row r="280" spans="1:1" hidden="1" x14ac:dyDescent="0.45">
      <c r="A280" s="116" t="s">
        <v>80</v>
      </c>
    </row>
    <row r="281" spans="1:1" hidden="1" x14ac:dyDescent="0.45">
      <c r="A281" s="116" t="s">
        <v>298</v>
      </c>
    </row>
    <row r="282" spans="1:1" hidden="1" x14ac:dyDescent="0.45">
      <c r="A282" s="116" t="s">
        <v>58</v>
      </c>
    </row>
    <row r="283" spans="1:1" hidden="1" x14ac:dyDescent="0.45">
      <c r="A283" s="116" t="s">
        <v>59</v>
      </c>
    </row>
    <row r="284" spans="1:1" hidden="1" x14ac:dyDescent="0.45">
      <c r="A284" s="116" t="s">
        <v>78</v>
      </c>
    </row>
    <row r="285" spans="1:1" hidden="1" x14ac:dyDescent="0.45">
      <c r="A285" s="116" t="s">
        <v>83</v>
      </c>
    </row>
    <row r="286" spans="1:1" hidden="1" x14ac:dyDescent="0.45">
      <c r="A286" s="116" t="s">
        <v>299</v>
      </c>
    </row>
    <row r="287" spans="1:1" hidden="1" x14ac:dyDescent="0.45">
      <c r="A287" s="116" t="s">
        <v>60</v>
      </c>
    </row>
    <row r="288" spans="1:1" hidden="1" x14ac:dyDescent="0.45">
      <c r="A288" s="116" t="s">
        <v>91</v>
      </c>
    </row>
    <row r="289" spans="1:1" hidden="1" x14ac:dyDescent="0.45">
      <c r="A289" s="116" t="s">
        <v>61</v>
      </c>
    </row>
    <row r="290" spans="1:1" hidden="1" x14ac:dyDescent="0.45">
      <c r="A290" s="116" t="s">
        <v>300</v>
      </c>
    </row>
    <row r="291" spans="1:1" hidden="1" x14ac:dyDescent="0.45">
      <c r="A291" s="116" t="s">
        <v>62</v>
      </c>
    </row>
    <row r="292" spans="1:1" hidden="1" x14ac:dyDescent="0.45">
      <c r="A292" s="116" t="s">
        <v>63</v>
      </c>
    </row>
    <row r="293" spans="1:1" hidden="1" x14ac:dyDescent="0.45">
      <c r="A293" s="116" t="s">
        <v>301</v>
      </c>
    </row>
    <row r="294" spans="1:1" hidden="1" x14ac:dyDescent="0.45">
      <c r="A294" s="116" t="s">
        <v>64</v>
      </c>
    </row>
    <row r="295" spans="1:1" hidden="1" x14ac:dyDescent="0.45">
      <c r="A295" s="116" t="s">
        <v>116</v>
      </c>
    </row>
    <row r="296" spans="1:1" hidden="1" x14ac:dyDescent="0.45">
      <c r="A296" s="116" t="s">
        <v>302</v>
      </c>
    </row>
    <row r="297" spans="1:1" hidden="1" x14ac:dyDescent="0.45">
      <c r="A297" s="116" t="s">
        <v>65</v>
      </c>
    </row>
    <row r="298" spans="1:1" hidden="1" x14ac:dyDescent="0.45">
      <c r="A298" s="116" t="s">
        <v>66</v>
      </c>
    </row>
    <row r="299" spans="1:1" hidden="1" x14ac:dyDescent="0.45">
      <c r="A299" s="116" t="s">
        <v>117</v>
      </c>
    </row>
    <row r="300" spans="1:1" hidden="1" x14ac:dyDescent="0.45">
      <c r="A300" s="116" t="s">
        <v>67</v>
      </c>
    </row>
    <row r="301" spans="1:1" hidden="1" x14ac:dyDescent="0.45">
      <c r="A301" s="116" t="s">
        <v>68</v>
      </c>
    </row>
    <row r="302" spans="1:1" hidden="1" x14ac:dyDescent="0.45">
      <c r="A302" s="116" t="s">
        <v>93</v>
      </c>
    </row>
    <row r="303" spans="1:1" hidden="1" x14ac:dyDescent="0.45">
      <c r="A303" s="116" t="s">
        <v>69</v>
      </c>
    </row>
    <row r="304" spans="1:1" hidden="1" x14ac:dyDescent="0.45">
      <c r="A304" s="116" t="s">
        <v>79</v>
      </c>
    </row>
    <row r="305" spans="1:1" hidden="1" x14ac:dyDescent="0.45">
      <c r="A305" s="116" t="s">
        <v>70</v>
      </c>
    </row>
    <row r="306" spans="1:1" hidden="1" x14ac:dyDescent="0.45">
      <c r="A306" s="116" t="s">
        <v>303</v>
      </c>
    </row>
    <row r="307" spans="1:1" hidden="1" x14ac:dyDescent="0.45">
      <c r="A307" s="116" t="s">
        <v>71</v>
      </c>
    </row>
    <row r="308" spans="1:1" hidden="1" x14ac:dyDescent="0.45">
      <c r="A308" s="116" t="s">
        <v>72</v>
      </c>
    </row>
    <row r="309" spans="1:1" hidden="1" x14ac:dyDescent="0.45">
      <c r="A309" s="116" t="s">
        <v>82</v>
      </c>
    </row>
    <row r="310" spans="1:1" hidden="1" x14ac:dyDescent="0.45">
      <c r="A310" s="116" t="s">
        <v>73</v>
      </c>
    </row>
    <row r="311" spans="1:1" hidden="1" x14ac:dyDescent="0.45">
      <c r="A311" s="116" t="s">
        <v>304</v>
      </c>
    </row>
    <row r="312" spans="1:1" hidden="1" x14ac:dyDescent="0.45">
      <c r="A312" s="116" t="s">
        <v>95</v>
      </c>
    </row>
    <row r="313" spans="1:1" hidden="1" x14ac:dyDescent="0.45">
      <c r="A313" s="116" t="s">
        <v>305</v>
      </c>
    </row>
    <row r="314" spans="1:1" hidden="1" x14ac:dyDescent="0.45">
      <c r="A314" s="116" t="s">
        <v>306</v>
      </c>
    </row>
    <row r="315" spans="1:1" hidden="1" x14ac:dyDescent="0.45">
      <c r="A315" s="117" t="s">
        <v>74</v>
      </c>
    </row>
    <row r="316" spans="1:1" hidden="1" x14ac:dyDescent="0.45">
      <c r="A316" s="114" t="s">
        <v>101</v>
      </c>
    </row>
    <row r="317" spans="1:1" hidden="1" x14ac:dyDescent="0.45">
      <c r="A317" s="116" t="s">
        <v>27</v>
      </c>
    </row>
    <row r="318" spans="1:1" hidden="1" x14ac:dyDescent="0.45">
      <c r="A318" s="114" t="s">
        <v>307</v>
      </c>
    </row>
    <row r="319" spans="1:1" hidden="1" x14ac:dyDescent="0.45">
      <c r="A319" s="114" t="s">
        <v>308</v>
      </c>
    </row>
  </sheetData>
  <sheetProtection sheet="1" objects="1" scenarios="1" selectLockedCells="1"/>
  <dataConsolidate/>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6">
    <dataValidation type="textLength" operator="equal" allowBlank="1" showInputMessage="1" showErrorMessage="1" errorTitle="Incorrect number of digits" error="The speedtype must have eight digits" sqref="B6 J6:K6 B8 J8:K8" xr:uid="{00000000-0002-0000-0400-000000000000}">
      <formula1>8</formula1>
    </dataValidation>
    <dataValidation type="decimal" allowBlank="1" showInputMessage="1" showErrorMessage="1" error="Student Employee pay rates must be between $7.28 - $18.00." prompt="Student Employee pay rates must be betwwen $7.28 - $18.00." sqref="G10" xr:uid="{00000000-0002-0000-0400-000001000000}">
      <formula1>7.64</formula1>
      <formula2>18</formula2>
    </dataValidation>
    <dataValidation type="textLength" operator="equal" allowBlank="1" showInputMessage="1" showErrorMessage="1" error="An Employee ID number is 6 digits long." sqref="G4" xr:uid="{00000000-0002-0000-0400-000002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400-000003000000}">
      <formula1>OFFSET($A$53,0,0,COUNTA($A:$A),1)</formula1>
    </dataValidation>
    <dataValidation allowBlank="1" showInputMessage="1" showErrorMessage="1" errorTitle="Invalid Date Entered" error="You have entered a date that does not fall within this payperiod. _x000a__x000a__x000a_?'s call 719.255.3464 or e-mail sepayrol@uccs.edu" sqref="B14:B32" xr:uid="{00000000-0002-0000-0400-000004000000}"/>
    <dataValidation type="date" allowBlank="1" showInputMessage="1" showErrorMessage="1" sqref="A14:A32" xr:uid="{00000000-0002-0000-0400-000005000000}">
      <formula1>46208</formula1>
      <formula2>46221</formula2>
    </dataValidation>
  </dataValidations>
  <hyperlinks>
    <hyperlink ref="A49" r:id="rId1" display="For the most up-to-date form, see our website at:  http://www.uccs.edu/~stuemp/formstuemp.htm" xr:uid="{00000000-0004-0000-0400-000000000000}"/>
    <hyperlink ref="A50:L50" r:id="rId2" display="If you are having problems with the timesheet or have any questions please contact Student Employment at 719.262.3454 or e-mail us at stuemp@uccs.edu" xr:uid="{00000000-0004-0000-0400-000001000000}"/>
    <hyperlink ref="A49:L49" r:id="rId3" display="For the most up-to-date form, see our website at:  http://www.uccs.edu/~stuemp/formstuemp.shtml" xr:uid="{00000000-0004-0000-0400-000002000000}"/>
  </hyperlinks>
  <printOptions horizontalCentered="1" verticalCentered="1"/>
  <pageMargins left="0" right="0" top="0.5" bottom="0.75" header="0.5" footer="0.5"/>
  <pageSetup scale="67" orientation="portrait" blackAndWhite="1" horizontalDpi="300" verticalDpi="300" r:id="rId4"/>
  <headerFooter alignWithMargins="0">
    <oddFooter>&amp;C&amp;Z&amp;F</oddFooter>
  </headerFooter>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79998168889431442"/>
    <pageSetUpPr fitToPage="1"/>
  </sheetPr>
  <dimension ref="A1:R319"/>
  <sheetViews>
    <sheetView topLeftCell="A10" workbookViewId="0">
      <selection activeCell="A22" sqref="A22"/>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28" customFormat="1" ht="44.25" customHeight="1" thickTop="1" x14ac:dyDescent="1.05">
      <c r="A1" s="342" t="s">
        <v>0</v>
      </c>
      <c r="B1" s="343"/>
      <c r="C1" s="343"/>
      <c r="D1" s="343"/>
      <c r="E1" s="343"/>
      <c r="F1" s="343"/>
      <c r="G1" s="343"/>
      <c r="H1" s="343"/>
      <c r="I1" s="343"/>
      <c r="J1" s="343"/>
      <c r="K1" s="343"/>
      <c r="L1" s="344"/>
    </row>
    <row r="2" spans="1:12" s="1" customFormat="1" ht="33" customHeight="1" x14ac:dyDescent="0.85">
      <c r="A2" s="345" t="s">
        <v>1</v>
      </c>
      <c r="B2" s="346"/>
      <c r="C2" s="346"/>
      <c r="D2" s="346"/>
      <c r="E2" s="346"/>
      <c r="F2" s="346"/>
      <c r="G2" s="346"/>
      <c r="H2" s="346"/>
      <c r="I2" s="346"/>
      <c r="J2" s="346"/>
      <c r="K2" s="346"/>
      <c r="L2" s="347"/>
    </row>
    <row r="3" spans="1:12" ht="33.75" customHeight="1" thickBot="1" x14ac:dyDescent="0.7">
      <c r="A3" s="29"/>
      <c r="B3" s="30" t="s">
        <v>108</v>
      </c>
      <c r="C3" s="31" t="str">
        <f>'Summer 2026 Pay Schedule '!A13</f>
        <v>19 July - 01 August</v>
      </c>
      <c r="D3" s="31"/>
      <c r="E3" s="31"/>
      <c r="F3" s="31"/>
      <c r="G3" s="31"/>
      <c r="H3" s="31"/>
      <c r="I3" s="31"/>
      <c r="J3" s="31"/>
      <c r="K3" s="31"/>
      <c r="L3" s="32"/>
    </row>
    <row r="4" spans="1:12" ht="40.5" customHeight="1" thickTop="1" thickBot="1" x14ac:dyDescent="0.55000000000000004">
      <c r="A4" s="33" t="s">
        <v>2</v>
      </c>
      <c r="B4" s="34">
        <f>'05 Jul-18 Jul'!B4</f>
        <v>0</v>
      </c>
      <c r="C4" s="35" t="s">
        <v>4</v>
      </c>
      <c r="D4" s="36"/>
      <c r="E4" s="36"/>
      <c r="F4" s="36"/>
      <c r="G4" s="37">
        <f>'21 Jun-04 Jul'!G4</f>
        <v>0</v>
      </c>
      <c r="H4" s="36"/>
      <c r="I4" s="36"/>
      <c r="J4" s="36"/>
      <c r="K4" s="35" t="s">
        <v>3</v>
      </c>
      <c r="L4" s="38" t="str">
        <f>'21 Jun-04 Jul'!L4</f>
        <v>test</v>
      </c>
    </row>
    <row r="5" spans="1:12" x14ac:dyDescent="0.45">
      <c r="A5" s="39"/>
      <c r="B5" s="40"/>
      <c r="L5" s="41"/>
    </row>
    <row r="6" spans="1:12" ht="17.5" thickBot="1" x14ac:dyDescent="0.5">
      <c r="A6" s="39" t="s">
        <v>84</v>
      </c>
      <c r="B6" s="42">
        <f>'05 Jul-18 Jul'!B6</f>
        <v>0</v>
      </c>
      <c r="C6" s="43" t="str">
        <f>'05 Jul-18 Jul'!C6</f>
        <v>Percent</v>
      </c>
      <c r="G6" s="44" t="s">
        <v>84</v>
      </c>
      <c r="H6" s="44"/>
      <c r="I6" s="44"/>
      <c r="J6" s="353">
        <f>'05 Jul-18 Jul'!J6:K6</f>
        <v>0</v>
      </c>
      <c r="K6" s="353"/>
      <c r="L6" s="45" t="str">
        <f>'05 Jul-18 Jul'!L6</f>
        <v>Percent</v>
      </c>
    </row>
    <row r="7" spans="1:12" x14ac:dyDescent="0.45">
      <c r="A7" s="39"/>
      <c r="L7" s="41"/>
    </row>
    <row r="8" spans="1:12" ht="17.5" thickBot="1" x14ac:dyDescent="0.5">
      <c r="A8" s="39" t="s">
        <v>84</v>
      </c>
      <c r="B8" s="42">
        <f>'05 Jul-18 Jul'!B8</f>
        <v>0</v>
      </c>
      <c r="C8" s="43" t="str">
        <f>'05 Jul-18 Jul'!C8</f>
        <v>Percent</v>
      </c>
      <c r="G8" s="44" t="s">
        <v>84</v>
      </c>
      <c r="H8" s="44"/>
      <c r="I8" s="44"/>
      <c r="J8" s="353">
        <f>'05 Jul-18 Jul'!J8:K8</f>
        <v>0</v>
      </c>
      <c r="K8" s="353"/>
      <c r="L8" s="45" t="str">
        <f>'05 Jul-18 Jul'!L8</f>
        <v>Percent</v>
      </c>
    </row>
    <row r="9" spans="1:12" ht="27.75" customHeight="1" thickBot="1" x14ac:dyDescent="0.5">
      <c r="A9" s="39" t="s">
        <v>5</v>
      </c>
      <c r="B9" s="348">
        <f>'24 May-06 Jun'!B9:C9</f>
        <v>0</v>
      </c>
      <c r="C9" s="348"/>
      <c r="D9" s="46"/>
      <c r="E9" s="46"/>
      <c r="F9" s="46"/>
      <c r="G9" s="46"/>
      <c r="H9" s="46"/>
      <c r="I9" s="46"/>
      <c r="J9" s="46"/>
      <c r="K9" s="47" t="s">
        <v>6</v>
      </c>
      <c r="L9" s="48" t="str">
        <f>'05 Jul-18 Jul'!L9</f>
        <v>Summer 2026</v>
      </c>
    </row>
    <row r="10" spans="1:12" ht="17.5" thickBot="1" x14ac:dyDescent="0.5">
      <c r="A10" s="39" t="s">
        <v>7</v>
      </c>
      <c r="B10" s="49">
        <f>'05 Jul-18 Jul'!B10</f>
        <v>0</v>
      </c>
      <c r="C10" s="47" t="s">
        <v>8</v>
      </c>
      <c r="D10" s="46"/>
      <c r="E10" s="46"/>
      <c r="F10" s="46"/>
      <c r="G10" s="50">
        <f>'05 Jul-18 Jul'!G10</f>
        <v>0</v>
      </c>
      <c r="H10" s="46"/>
      <c r="I10" s="46"/>
      <c r="J10" s="349" t="s">
        <v>21</v>
      </c>
      <c r="K10" s="314"/>
      <c r="L10" s="51">
        <f>IF(G10&lt;1,0,(B10-'05 Jul-18 Jul'!J36)/G10)</f>
        <v>0</v>
      </c>
    </row>
    <row r="11" spans="1:12" ht="39" customHeight="1" thickBot="1" x14ac:dyDescent="0.5">
      <c r="A11" s="350" t="s">
        <v>9</v>
      </c>
      <c r="B11" s="351"/>
      <c r="C11" s="351"/>
      <c r="D11" s="52"/>
      <c r="E11" s="52"/>
      <c r="F11" s="52"/>
      <c r="G11" s="53">
        <f>L10/12</f>
        <v>0</v>
      </c>
      <c r="H11" s="46"/>
      <c r="I11" s="46"/>
      <c r="J11" s="46"/>
      <c r="K11" s="46"/>
      <c r="L11" s="54"/>
    </row>
    <row r="12" spans="1:12" ht="20" thickBot="1" x14ac:dyDescent="0.5">
      <c r="A12" s="319"/>
      <c r="B12" s="320"/>
      <c r="C12" s="320"/>
      <c r="D12" s="320"/>
      <c r="E12" s="320"/>
      <c r="F12" s="320"/>
      <c r="G12" s="320"/>
      <c r="H12" s="320"/>
      <c r="I12" s="320"/>
      <c r="J12" s="320"/>
      <c r="K12" s="320"/>
      <c r="L12" s="321"/>
    </row>
    <row r="13" spans="1:12" ht="65.25" customHeight="1" thickTop="1" x14ac:dyDescent="0.45">
      <c r="A13" s="215" t="s">
        <v>12</v>
      </c>
      <c r="B13" s="64" t="s">
        <v>75</v>
      </c>
      <c r="C13" s="57" t="s">
        <v>17</v>
      </c>
      <c r="D13" s="58" t="s">
        <v>14</v>
      </c>
      <c r="E13" s="59" t="s">
        <v>76</v>
      </c>
      <c r="F13" s="60"/>
      <c r="G13" s="61" t="s">
        <v>15</v>
      </c>
      <c r="H13" s="62" t="s">
        <v>76</v>
      </c>
      <c r="I13" s="58"/>
      <c r="J13" s="63" t="s">
        <v>14</v>
      </c>
      <c r="K13" s="64" t="s">
        <v>16</v>
      </c>
      <c r="L13" s="65" t="s">
        <v>18</v>
      </c>
    </row>
    <row r="14" spans="1:12" x14ac:dyDescent="0.45">
      <c r="A14" s="216"/>
      <c r="B14" s="120"/>
      <c r="C14" s="67"/>
      <c r="D14" s="68">
        <f>C14-B14</f>
        <v>0</v>
      </c>
      <c r="E14" s="69">
        <f>D14</f>
        <v>0</v>
      </c>
      <c r="F14" s="70">
        <f>E14*24</f>
        <v>0</v>
      </c>
      <c r="G14" s="71"/>
      <c r="H14" s="72">
        <f>G14</f>
        <v>0</v>
      </c>
      <c r="I14" s="69">
        <f t="shared" ref="I14:I25" si="0">H14*24</f>
        <v>0</v>
      </c>
      <c r="J14" s="73">
        <f>F14-I14</f>
        <v>0</v>
      </c>
      <c r="K14" s="74">
        <f>J14*$G$10</f>
        <v>0</v>
      </c>
      <c r="L14" s="75">
        <f>L10-J14</f>
        <v>0</v>
      </c>
    </row>
    <row r="15" spans="1:12" x14ac:dyDescent="0.45">
      <c r="A15" s="216"/>
      <c r="B15" s="120"/>
      <c r="C15" s="67"/>
      <c r="D15" s="76">
        <f t="shared" ref="D15:D25" si="1">C15-B15</f>
        <v>0</v>
      </c>
      <c r="E15" s="77">
        <f t="shared" ref="E15:E25" si="2">D15</f>
        <v>0</v>
      </c>
      <c r="F15" s="78">
        <f t="shared" ref="F15:F25" si="3">E15*24</f>
        <v>0</v>
      </c>
      <c r="G15" s="71"/>
      <c r="H15" s="79">
        <f t="shared" ref="H15:H25" si="4">G15</f>
        <v>0</v>
      </c>
      <c r="I15" s="77">
        <f t="shared" si="0"/>
        <v>0</v>
      </c>
      <c r="J15" s="80">
        <f>F15-I15</f>
        <v>0</v>
      </c>
      <c r="K15" s="81">
        <f t="shared" ref="K15:K32" si="5">J15*$G$10</f>
        <v>0</v>
      </c>
      <c r="L15" s="75">
        <f>L14-J15</f>
        <v>0</v>
      </c>
    </row>
    <row r="16" spans="1:12" x14ac:dyDescent="0.45">
      <c r="A16" s="216"/>
      <c r="B16" s="120"/>
      <c r="C16" s="67"/>
      <c r="D16" s="68">
        <f t="shared" si="1"/>
        <v>0</v>
      </c>
      <c r="E16" s="69">
        <f t="shared" si="2"/>
        <v>0</v>
      </c>
      <c r="F16" s="70">
        <f t="shared" si="3"/>
        <v>0</v>
      </c>
      <c r="G16" s="71"/>
      <c r="H16" s="72">
        <f t="shared" si="4"/>
        <v>0</v>
      </c>
      <c r="I16" s="69">
        <f t="shared" si="0"/>
        <v>0</v>
      </c>
      <c r="J16" s="73">
        <f>F16-I16</f>
        <v>0</v>
      </c>
      <c r="K16" s="74">
        <f t="shared" si="5"/>
        <v>0</v>
      </c>
      <c r="L16" s="75">
        <f t="shared" ref="L16:L32" si="6">L15-J16</f>
        <v>0</v>
      </c>
    </row>
    <row r="17" spans="1:12" x14ac:dyDescent="0.45">
      <c r="A17" s="216"/>
      <c r="B17" s="120"/>
      <c r="C17" s="67"/>
      <c r="D17" s="76">
        <f t="shared" si="1"/>
        <v>0</v>
      </c>
      <c r="E17" s="77">
        <f t="shared" si="2"/>
        <v>0</v>
      </c>
      <c r="F17" s="78">
        <f t="shared" si="3"/>
        <v>0</v>
      </c>
      <c r="G17" s="71"/>
      <c r="H17" s="79">
        <f t="shared" si="4"/>
        <v>0</v>
      </c>
      <c r="I17" s="77">
        <f t="shared" si="0"/>
        <v>0</v>
      </c>
      <c r="J17" s="80">
        <f t="shared" ref="J17:J32" si="7">F17-I17</f>
        <v>0</v>
      </c>
      <c r="K17" s="81">
        <f t="shared" si="5"/>
        <v>0</v>
      </c>
      <c r="L17" s="82">
        <f t="shared" si="6"/>
        <v>0</v>
      </c>
    </row>
    <row r="18" spans="1:12" x14ac:dyDescent="0.45">
      <c r="A18" s="216"/>
      <c r="B18" s="120"/>
      <c r="C18" s="67"/>
      <c r="D18" s="83">
        <f t="shared" si="1"/>
        <v>0</v>
      </c>
      <c r="E18" s="84">
        <f t="shared" si="2"/>
        <v>0</v>
      </c>
      <c r="F18" s="85">
        <f t="shared" si="3"/>
        <v>0</v>
      </c>
      <c r="G18" s="71"/>
      <c r="H18" s="86">
        <f t="shared" si="4"/>
        <v>0</v>
      </c>
      <c r="I18" s="84">
        <f t="shared" si="0"/>
        <v>0</v>
      </c>
      <c r="J18" s="87">
        <f t="shared" si="7"/>
        <v>0</v>
      </c>
      <c r="K18" s="88">
        <f t="shared" si="5"/>
        <v>0</v>
      </c>
      <c r="L18" s="75">
        <f t="shared" si="6"/>
        <v>0</v>
      </c>
    </row>
    <row r="19" spans="1:12" x14ac:dyDescent="0.45">
      <c r="A19" s="216"/>
      <c r="B19" s="120"/>
      <c r="C19" s="67"/>
      <c r="D19" s="68">
        <f t="shared" si="1"/>
        <v>0</v>
      </c>
      <c r="E19" s="69">
        <f t="shared" si="2"/>
        <v>0</v>
      </c>
      <c r="F19" s="70">
        <f t="shared" si="3"/>
        <v>0</v>
      </c>
      <c r="G19" s="71"/>
      <c r="H19" s="72">
        <f t="shared" si="4"/>
        <v>0</v>
      </c>
      <c r="I19" s="69">
        <f t="shared" si="0"/>
        <v>0</v>
      </c>
      <c r="J19" s="73">
        <f t="shared" si="7"/>
        <v>0</v>
      </c>
      <c r="K19" s="74">
        <f t="shared" si="5"/>
        <v>0</v>
      </c>
      <c r="L19" s="75">
        <f t="shared" si="6"/>
        <v>0</v>
      </c>
    </row>
    <row r="20" spans="1:12" x14ac:dyDescent="0.45">
      <c r="A20" s="216"/>
      <c r="B20" s="120"/>
      <c r="C20" s="67"/>
      <c r="D20" s="76">
        <f t="shared" si="1"/>
        <v>0</v>
      </c>
      <c r="E20" s="77">
        <f t="shared" si="2"/>
        <v>0</v>
      </c>
      <c r="F20" s="78">
        <f t="shared" si="3"/>
        <v>0</v>
      </c>
      <c r="G20" s="71"/>
      <c r="H20" s="79">
        <f t="shared" si="4"/>
        <v>0</v>
      </c>
      <c r="I20" s="77">
        <f t="shared" si="0"/>
        <v>0</v>
      </c>
      <c r="J20" s="80">
        <f t="shared" si="7"/>
        <v>0</v>
      </c>
      <c r="K20" s="81">
        <f t="shared" si="5"/>
        <v>0</v>
      </c>
      <c r="L20" s="75">
        <f t="shared" si="6"/>
        <v>0</v>
      </c>
    </row>
    <row r="21" spans="1:12" x14ac:dyDescent="0.45">
      <c r="A21" s="216"/>
      <c r="B21" s="120"/>
      <c r="C21" s="67"/>
      <c r="D21" s="68">
        <f t="shared" si="1"/>
        <v>0</v>
      </c>
      <c r="E21" s="69">
        <f t="shared" si="2"/>
        <v>0</v>
      </c>
      <c r="F21" s="70">
        <f t="shared" si="3"/>
        <v>0</v>
      </c>
      <c r="G21" s="71"/>
      <c r="H21" s="72">
        <f t="shared" si="4"/>
        <v>0</v>
      </c>
      <c r="I21" s="69">
        <f t="shared" si="0"/>
        <v>0</v>
      </c>
      <c r="J21" s="73">
        <f t="shared" si="7"/>
        <v>0</v>
      </c>
      <c r="K21" s="74">
        <f t="shared" si="5"/>
        <v>0</v>
      </c>
      <c r="L21" s="75">
        <f t="shared" si="6"/>
        <v>0</v>
      </c>
    </row>
    <row r="22" spans="1:12" x14ac:dyDescent="0.45">
      <c r="A22" s="216"/>
      <c r="B22" s="120"/>
      <c r="C22" s="67"/>
      <c r="D22" s="76">
        <f t="shared" si="1"/>
        <v>0</v>
      </c>
      <c r="E22" s="77">
        <f t="shared" si="2"/>
        <v>0</v>
      </c>
      <c r="F22" s="78">
        <f t="shared" si="3"/>
        <v>0</v>
      </c>
      <c r="G22" s="71"/>
      <c r="H22" s="79">
        <f t="shared" si="4"/>
        <v>0</v>
      </c>
      <c r="I22" s="77">
        <f t="shared" si="0"/>
        <v>0</v>
      </c>
      <c r="J22" s="80">
        <f t="shared" si="7"/>
        <v>0</v>
      </c>
      <c r="K22" s="81">
        <f t="shared" si="5"/>
        <v>0</v>
      </c>
      <c r="L22" s="75">
        <f t="shared" si="6"/>
        <v>0</v>
      </c>
    </row>
    <row r="23" spans="1:12" x14ac:dyDescent="0.45">
      <c r="A23" s="216"/>
      <c r="B23" s="120"/>
      <c r="C23" s="67"/>
      <c r="D23" s="68">
        <f t="shared" si="1"/>
        <v>0</v>
      </c>
      <c r="E23" s="69">
        <f t="shared" si="2"/>
        <v>0</v>
      </c>
      <c r="F23" s="70">
        <f t="shared" si="3"/>
        <v>0</v>
      </c>
      <c r="G23" s="71"/>
      <c r="H23" s="72">
        <f t="shared" si="4"/>
        <v>0</v>
      </c>
      <c r="I23" s="69">
        <f t="shared" si="0"/>
        <v>0</v>
      </c>
      <c r="J23" s="73">
        <f t="shared" si="7"/>
        <v>0</v>
      </c>
      <c r="K23" s="74">
        <f t="shared" si="5"/>
        <v>0</v>
      </c>
      <c r="L23" s="75">
        <f t="shared" si="6"/>
        <v>0</v>
      </c>
    </row>
    <row r="24" spans="1:12" x14ac:dyDescent="0.45">
      <c r="A24" s="216"/>
      <c r="B24" s="120"/>
      <c r="C24" s="67"/>
      <c r="D24" s="76">
        <f t="shared" si="1"/>
        <v>0</v>
      </c>
      <c r="E24" s="77">
        <f t="shared" si="2"/>
        <v>0</v>
      </c>
      <c r="F24" s="78">
        <f t="shared" si="3"/>
        <v>0</v>
      </c>
      <c r="G24" s="71"/>
      <c r="H24" s="79">
        <f t="shared" si="4"/>
        <v>0</v>
      </c>
      <c r="I24" s="77">
        <f t="shared" si="0"/>
        <v>0</v>
      </c>
      <c r="J24" s="80">
        <f t="shared" si="7"/>
        <v>0</v>
      </c>
      <c r="K24" s="81">
        <f t="shared" si="5"/>
        <v>0</v>
      </c>
      <c r="L24" s="75">
        <f t="shared" si="6"/>
        <v>0</v>
      </c>
    </row>
    <row r="25" spans="1:12" x14ac:dyDescent="0.45">
      <c r="A25" s="216"/>
      <c r="B25" s="120"/>
      <c r="C25" s="67"/>
      <c r="D25" s="68">
        <f t="shared" si="1"/>
        <v>0</v>
      </c>
      <c r="E25" s="69">
        <f t="shared" si="2"/>
        <v>0</v>
      </c>
      <c r="F25" s="70">
        <f t="shared" si="3"/>
        <v>0</v>
      </c>
      <c r="G25" s="71"/>
      <c r="H25" s="72">
        <f t="shared" si="4"/>
        <v>0</v>
      </c>
      <c r="I25" s="69">
        <f t="shared" si="0"/>
        <v>0</v>
      </c>
      <c r="J25" s="73">
        <f t="shared" si="7"/>
        <v>0</v>
      </c>
      <c r="K25" s="74">
        <f t="shared" si="5"/>
        <v>0</v>
      </c>
      <c r="L25" s="75">
        <f t="shared" si="6"/>
        <v>0</v>
      </c>
    </row>
    <row r="26" spans="1:12" x14ac:dyDescent="0.45">
      <c r="A26" s="216"/>
      <c r="B26" s="120"/>
      <c r="C26" s="67"/>
      <c r="D26" s="76">
        <f t="shared" ref="D26:D32" si="8">C26-B26</f>
        <v>0</v>
      </c>
      <c r="E26" s="77">
        <f t="shared" ref="E26:E32" si="9">D26</f>
        <v>0</v>
      </c>
      <c r="F26" s="78">
        <f t="shared" ref="F26:F32" si="10">E26*24</f>
        <v>0</v>
      </c>
      <c r="G26" s="71"/>
      <c r="H26" s="79">
        <f t="shared" ref="H26:H32" si="11">G26</f>
        <v>0</v>
      </c>
      <c r="I26" s="77">
        <f t="shared" ref="I26:I32" si="12">H26*24</f>
        <v>0</v>
      </c>
      <c r="J26" s="80">
        <f t="shared" si="7"/>
        <v>0</v>
      </c>
      <c r="K26" s="81">
        <f t="shared" si="5"/>
        <v>0</v>
      </c>
      <c r="L26" s="75">
        <f t="shared" si="6"/>
        <v>0</v>
      </c>
    </row>
    <row r="27" spans="1:12" x14ac:dyDescent="0.45">
      <c r="A27" s="216"/>
      <c r="B27" s="120"/>
      <c r="C27" s="67"/>
      <c r="D27" s="83">
        <f t="shared" si="8"/>
        <v>0</v>
      </c>
      <c r="E27" s="84">
        <f t="shared" si="9"/>
        <v>0</v>
      </c>
      <c r="F27" s="85">
        <f t="shared" si="10"/>
        <v>0</v>
      </c>
      <c r="G27" s="71"/>
      <c r="H27" s="86">
        <f t="shared" si="11"/>
        <v>0</v>
      </c>
      <c r="I27" s="84">
        <f t="shared" si="12"/>
        <v>0</v>
      </c>
      <c r="J27" s="87">
        <f t="shared" si="7"/>
        <v>0</v>
      </c>
      <c r="K27" s="88">
        <f t="shared" si="5"/>
        <v>0</v>
      </c>
      <c r="L27" s="75">
        <f t="shared" si="6"/>
        <v>0</v>
      </c>
    </row>
    <row r="28" spans="1:12" x14ac:dyDescent="0.45">
      <c r="A28" s="216"/>
      <c r="B28" s="120"/>
      <c r="C28" s="67"/>
      <c r="D28" s="68">
        <f t="shared" si="8"/>
        <v>0</v>
      </c>
      <c r="E28" s="69">
        <f t="shared" si="9"/>
        <v>0</v>
      </c>
      <c r="F28" s="70">
        <f t="shared" si="10"/>
        <v>0</v>
      </c>
      <c r="G28" s="71"/>
      <c r="H28" s="72">
        <f t="shared" si="11"/>
        <v>0</v>
      </c>
      <c r="I28" s="69">
        <f t="shared" si="12"/>
        <v>0</v>
      </c>
      <c r="J28" s="73">
        <f t="shared" si="7"/>
        <v>0</v>
      </c>
      <c r="K28" s="74">
        <f t="shared" si="5"/>
        <v>0</v>
      </c>
      <c r="L28" s="75">
        <f t="shared" si="6"/>
        <v>0</v>
      </c>
    </row>
    <row r="29" spans="1:12" x14ac:dyDescent="0.45">
      <c r="A29" s="216"/>
      <c r="B29" s="120"/>
      <c r="C29" s="67"/>
      <c r="D29" s="76">
        <f t="shared" si="8"/>
        <v>0</v>
      </c>
      <c r="E29" s="77">
        <f t="shared" si="9"/>
        <v>0</v>
      </c>
      <c r="F29" s="78">
        <f t="shared" si="10"/>
        <v>0</v>
      </c>
      <c r="G29" s="71"/>
      <c r="H29" s="79">
        <f t="shared" si="11"/>
        <v>0</v>
      </c>
      <c r="I29" s="77">
        <f t="shared" si="12"/>
        <v>0</v>
      </c>
      <c r="J29" s="80">
        <f t="shared" si="7"/>
        <v>0</v>
      </c>
      <c r="K29" s="81">
        <f t="shared" si="5"/>
        <v>0</v>
      </c>
      <c r="L29" s="75">
        <f t="shared" si="6"/>
        <v>0</v>
      </c>
    </row>
    <row r="30" spans="1:12" x14ac:dyDescent="0.45">
      <c r="A30" s="216"/>
      <c r="B30" s="120"/>
      <c r="C30" s="67"/>
      <c r="D30" s="68">
        <f t="shared" si="8"/>
        <v>0</v>
      </c>
      <c r="E30" s="69">
        <f t="shared" si="9"/>
        <v>0</v>
      </c>
      <c r="F30" s="70">
        <f t="shared" si="10"/>
        <v>0</v>
      </c>
      <c r="G30" s="71"/>
      <c r="H30" s="72">
        <f t="shared" si="11"/>
        <v>0</v>
      </c>
      <c r="I30" s="69">
        <f t="shared" si="12"/>
        <v>0</v>
      </c>
      <c r="J30" s="73">
        <f t="shared" si="7"/>
        <v>0</v>
      </c>
      <c r="K30" s="74">
        <f t="shared" si="5"/>
        <v>0</v>
      </c>
      <c r="L30" s="75">
        <f t="shared" si="6"/>
        <v>0</v>
      </c>
    </row>
    <row r="31" spans="1:12" x14ac:dyDescent="0.45">
      <c r="A31" s="216"/>
      <c r="B31" s="120"/>
      <c r="C31" s="67"/>
      <c r="D31" s="76">
        <f t="shared" si="8"/>
        <v>0</v>
      </c>
      <c r="E31" s="77">
        <f t="shared" si="9"/>
        <v>0</v>
      </c>
      <c r="F31" s="78">
        <f t="shared" si="10"/>
        <v>0</v>
      </c>
      <c r="G31" s="71"/>
      <c r="H31" s="79">
        <f t="shared" si="11"/>
        <v>0</v>
      </c>
      <c r="I31" s="77">
        <f t="shared" si="12"/>
        <v>0</v>
      </c>
      <c r="J31" s="80">
        <f t="shared" si="7"/>
        <v>0</v>
      </c>
      <c r="K31" s="81">
        <f t="shared" si="5"/>
        <v>0</v>
      </c>
      <c r="L31" s="75">
        <f t="shared" si="6"/>
        <v>0</v>
      </c>
    </row>
    <row r="32" spans="1:12" ht="17.5" thickBot="1" x14ac:dyDescent="0.5">
      <c r="A32" s="216"/>
      <c r="B32" s="120"/>
      <c r="C32" s="67"/>
      <c r="D32" s="90">
        <f t="shared" si="8"/>
        <v>0</v>
      </c>
      <c r="E32" s="91">
        <f t="shared" si="9"/>
        <v>0</v>
      </c>
      <c r="F32" s="92">
        <f t="shared" si="10"/>
        <v>0</v>
      </c>
      <c r="G32" s="71"/>
      <c r="H32" s="93">
        <f t="shared" si="11"/>
        <v>0</v>
      </c>
      <c r="I32" s="91">
        <f t="shared" si="12"/>
        <v>0</v>
      </c>
      <c r="J32" s="94">
        <f t="shared" si="7"/>
        <v>0</v>
      </c>
      <c r="K32" s="95">
        <f t="shared" si="5"/>
        <v>0</v>
      </c>
      <c r="L32" s="96">
        <f t="shared" si="6"/>
        <v>0</v>
      </c>
    </row>
    <row r="33" spans="1:18" ht="18" thickTop="1" thickBot="1" x14ac:dyDescent="0.5">
      <c r="A33" s="322" t="s">
        <v>13</v>
      </c>
      <c r="B33" s="323"/>
      <c r="C33" s="323"/>
      <c r="D33" s="323"/>
      <c r="E33" s="323"/>
      <c r="F33" s="323"/>
      <c r="G33" s="323"/>
      <c r="H33" s="323"/>
      <c r="I33" s="323"/>
      <c r="J33" s="323"/>
      <c r="K33" s="323"/>
      <c r="L33" s="324"/>
    </row>
    <row r="34" spans="1:18" ht="17.5" thickTop="1" x14ac:dyDescent="0.45">
      <c r="A34" s="52"/>
      <c r="B34" s="52"/>
      <c r="C34" s="52"/>
      <c r="D34" s="52"/>
      <c r="E34" s="52"/>
      <c r="F34" s="52"/>
      <c r="G34" s="52"/>
      <c r="H34" s="52"/>
      <c r="I34" s="52"/>
      <c r="J34" s="52"/>
      <c r="K34" s="52"/>
      <c r="L34" s="52"/>
    </row>
    <row r="35" spans="1:18" ht="21" customHeight="1" x14ac:dyDescent="0.55000000000000004">
      <c r="B35" s="325" t="s">
        <v>77</v>
      </c>
      <c r="C35" s="326"/>
      <c r="D35" s="52"/>
      <c r="E35" s="52"/>
      <c r="F35" s="52"/>
      <c r="G35" s="52"/>
      <c r="H35" s="52"/>
      <c r="I35" s="52"/>
      <c r="J35" s="327" t="str">
        <f>'05 Jul-18 Jul'!J35:L35</f>
        <v>Summer Semester TOTAL</v>
      </c>
      <c r="K35" s="328"/>
      <c r="L35" s="328"/>
      <c r="M35" s="52"/>
    </row>
    <row r="36" spans="1:18" ht="20" x14ac:dyDescent="0.55000000000000004">
      <c r="A36" s="25" t="s">
        <v>16</v>
      </c>
      <c r="B36" s="444">
        <f>G10*B37</f>
        <v>0</v>
      </c>
      <c r="C36" s="445"/>
      <c r="D36" s="217"/>
      <c r="E36" s="218"/>
      <c r="F36" s="219"/>
      <c r="G36" s="97"/>
      <c r="H36" s="220"/>
      <c r="I36" s="219"/>
      <c r="J36" s="444">
        <f>'24 May-06 Jun'!B36+'07 Jun-20 Jun'!B36+'21 Jun-04 Jul'!B36+'05 Jul-18 Jul'!B36+B36</f>
        <v>0</v>
      </c>
      <c r="K36" s="440"/>
      <c r="L36" s="441"/>
      <c r="M36" s="52"/>
    </row>
    <row r="37" spans="1:18" s="101" customFormat="1" ht="23.5" x14ac:dyDescent="0.65">
      <c r="A37" s="98" t="s">
        <v>14</v>
      </c>
      <c r="B37" s="442">
        <f>SUM(J14:J32)</f>
        <v>0</v>
      </c>
      <c r="C37" s="443"/>
      <c r="D37" s="221"/>
      <c r="E37" s="222"/>
      <c r="F37" s="223"/>
      <c r="G37" s="224"/>
      <c r="H37" s="221"/>
      <c r="I37" s="223"/>
      <c r="J37" s="439">
        <f>'24 May-06 Jun'!B37+'07 Jun-20 Jun'!B37+'21 Jun-04 Jul'!B37+'05 Jul-18 Jul'!B37+B37</f>
        <v>0</v>
      </c>
      <c r="K37" s="440"/>
      <c r="L37" s="441"/>
      <c r="M37" s="100"/>
    </row>
    <row r="38" spans="1:18" s="101" customFormat="1" ht="23.5" x14ac:dyDescent="0.65">
      <c r="A38" s="98"/>
      <c r="B38" s="102"/>
      <c r="C38" s="317" t="s">
        <v>88</v>
      </c>
      <c r="D38" s="446"/>
      <c r="E38" s="446"/>
      <c r="F38" s="446"/>
      <c r="G38" s="318"/>
      <c r="H38" s="446"/>
      <c r="I38" s="446"/>
      <c r="J38" s="318"/>
      <c r="K38" s="128">
        <f>L32</f>
        <v>0</v>
      </c>
      <c r="L38" s="103"/>
      <c r="M38" s="100"/>
    </row>
    <row r="39" spans="1:18" ht="43.5" customHeight="1" x14ac:dyDescent="0.45">
      <c r="A39" s="336"/>
      <c r="B39" s="336"/>
      <c r="C39" s="336"/>
      <c r="D39" s="52"/>
      <c r="E39" s="52"/>
      <c r="F39" s="52"/>
      <c r="H39" s="52"/>
      <c r="I39" s="52"/>
      <c r="J39" s="52"/>
      <c r="K39" s="104">
        <f ca="1">TODAY()</f>
        <v>46160</v>
      </c>
      <c r="L39" s="52"/>
      <c r="M39" s="52"/>
    </row>
    <row r="40" spans="1:18" x14ac:dyDescent="0.45">
      <c r="A40" s="337" t="s">
        <v>19</v>
      </c>
      <c r="B40" s="338"/>
      <c r="C40" s="338"/>
      <c r="D40" s="52"/>
      <c r="E40" s="52"/>
      <c r="F40" s="52"/>
      <c r="H40" s="52"/>
      <c r="I40" s="52"/>
      <c r="J40" s="52"/>
      <c r="K40" s="105" t="s">
        <v>12</v>
      </c>
      <c r="L40" s="52"/>
      <c r="M40" s="52"/>
    </row>
    <row r="41" spans="1:18" ht="18.5" x14ac:dyDescent="0.45">
      <c r="A41" s="106" t="s">
        <v>110</v>
      </c>
      <c r="B41" s="225" t="str">
        <f>'Summer 2026 Pay Schedule '!C13</f>
        <v>Friday, August 14th, 2026</v>
      </c>
      <c r="C41" s="226"/>
      <c r="D41" s="52"/>
      <c r="E41" s="52"/>
      <c r="F41" s="52"/>
      <c r="G41" s="52"/>
      <c r="H41" s="52"/>
      <c r="I41" s="52"/>
      <c r="J41" s="52"/>
      <c r="K41" s="52"/>
      <c r="L41" s="52"/>
    </row>
    <row r="42" spans="1:18" ht="35.25" customHeight="1" thickBot="1" x14ac:dyDescent="0.5">
      <c r="A42" s="336"/>
      <c r="B42" s="336"/>
      <c r="C42" s="336"/>
    </row>
    <row r="43" spans="1:18" x14ac:dyDescent="0.45">
      <c r="A43" s="337" t="s">
        <v>86</v>
      </c>
      <c r="B43" s="338"/>
      <c r="C43" s="338"/>
      <c r="F43" s="108" t="s">
        <v>12</v>
      </c>
    </row>
    <row r="44" spans="1:18" ht="21.75" customHeight="1" x14ac:dyDescent="0.45">
      <c r="A44" s="313" t="s">
        <v>87</v>
      </c>
      <c r="B44" s="314"/>
      <c r="C44" s="314"/>
      <c r="D44" s="314"/>
      <c r="E44" s="314"/>
      <c r="F44" s="314"/>
      <c r="G44" s="314"/>
      <c r="H44" s="314"/>
      <c r="I44" s="314"/>
      <c r="J44" s="314"/>
      <c r="K44" s="314"/>
      <c r="L44" s="314"/>
      <c r="M44" s="109"/>
      <c r="N44" s="109"/>
      <c r="O44" s="109"/>
      <c r="P44" s="109"/>
    </row>
    <row r="45" spans="1:18" ht="62.25" customHeight="1" x14ac:dyDescent="0.45">
      <c r="A45" s="334" t="s">
        <v>106</v>
      </c>
      <c r="B45" s="335"/>
      <c r="C45" s="335"/>
      <c r="D45" s="335"/>
      <c r="E45" s="335"/>
      <c r="F45" s="335"/>
      <c r="G45" s="335"/>
      <c r="H45" s="335"/>
      <c r="I45" s="335"/>
      <c r="J45" s="335"/>
      <c r="K45" s="335"/>
      <c r="L45" s="335"/>
      <c r="M45" s="335"/>
      <c r="N45" s="335"/>
      <c r="O45" s="24"/>
      <c r="P45" s="24"/>
      <c r="Q45" s="24"/>
      <c r="R45" s="24"/>
    </row>
    <row r="46" spans="1:18" ht="58.5" customHeight="1" x14ac:dyDescent="0.45">
      <c r="A46" s="334" t="s">
        <v>107</v>
      </c>
      <c r="B46" s="335"/>
      <c r="C46" s="335"/>
      <c r="D46" s="335"/>
      <c r="E46" s="335"/>
      <c r="F46" s="335"/>
      <c r="G46" s="335"/>
      <c r="H46" s="335"/>
      <c r="I46" s="335"/>
      <c r="J46" s="335"/>
      <c r="K46" s="335"/>
      <c r="L46" s="335"/>
      <c r="M46" s="335"/>
      <c r="N46" s="111"/>
      <c r="O46" s="24"/>
      <c r="P46" s="24"/>
      <c r="Q46" s="24"/>
      <c r="R46" s="24"/>
    </row>
    <row r="47" spans="1:18" ht="27.75" customHeight="1" x14ac:dyDescent="0.45">
      <c r="A47" s="112" t="s">
        <v>20</v>
      </c>
      <c r="B47" s="339"/>
      <c r="C47" s="340"/>
      <c r="D47" s="341"/>
      <c r="E47" s="341"/>
      <c r="F47" s="341"/>
      <c r="G47" s="340"/>
      <c r="H47" s="340"/>
      <c r="I47" s="340"/>
      <c r="J47" s="340"/>
      <c r="K47" s="340"/>
      <c r="L47" s="340"/>
    </row>
    <row r="48" spans="1:18" x14ac:dyDescent="0.45">
      <c r="B48" s="333"/>
      <c r="C48" s="333"/>
      <c r="D48" s="333"/>
      <c r="E48" s="333"/>
      <c r="F48" s="333"/>
      <c r="G48" s="333"/>
      <c r="H48" s="333"/>
      <c r="I48" s="333"/>
      <c r="J48" s="333"/>
      <c r="K48" s="333"/>
      <c r="L48" s="333"/>
    </row>
    <row r="49" spans="1:12" s="46" customFormat="1" ht="24.75" customHeight="1" x14ac:dyDescent="0.45">
      <c r="A49" s="331" t="s">
        <v>92</v>
      </c>
      <c r="B49" s="331"/>
      <c r="C49" s="331"/>
      <c r="D49" s="331"/>
      <c r="E49" s="331"/>
      <c r="F49" s="331"/>
      <c r="G49" s="331"/>
      <c r="H49" s="331"/>
      <c r="I49" s="331"/>
      <c r="J49" s="331"/>
      <c r="K49" s="331"/>
      <c r="L49" s="331"/>
    </row>
    <row r="50" spans="1:12" s="46" customFormat="1" x14ac:dyDescent="0.45">
      <c r="A50" s="332" t="s">
        <v>96</v>
      </c>
      <c r="B50" s="332"/>
      <c r="C50" s="332"/>
      <c r="D50" s="332"/>
      <c r="E50" s="332"/>
      <c r="F50" s="332"/>
      <c r="G50" s="332"/>
      <c r="H50" s="332"/>
      <c r="I50" s="332"/>
      <c r="J50" s="332"/>
      <c r="K50" s="332"/>
      <c r="L50" s="332"/>
    </row>
    <row r="51" spans="1:12" hidden="1" x14ac:dyDescent="0.45"/>
    <row r="52" spans="1:12" s="114" customFormat="1" ht="15" hidden="1" x14ac:dyDescent="0.3">
      <c r="A52" s="113" t="s">
        <v>22</v>
      </c>
      <c r="J52" s="114" t="s">
        <v>85</v>
      </c>
      <c r="K52" s="115"/>
    </row>
    <row r="53" spans="1:12" s="114" customFormat="1" ht="15" hidden="1" x14ac:dyDescent="0.3">
      <c r="A53" s="116"/>
      <c r="J53" s="115">
        <v>0.05</v>
      </c>
    </row>
    <row r="54" spans="1:12" s="114" customFormat="1" ht="15" hidden="1" x14ac:dyDescent="0.3">
      <c r="A54" s="116" t="s">
        <v>118</v>
      </c>
      <c r="J54" s="115">
        <v>0.1</v>
      </c>
    </row>
    <row r="55" spans="1:12" s="114" customFormat="1" ht="15" hidden="1" x14ac:dyDescent="0.3">
      <c r="A55" s="116" t="s">
        <v>119</v>
      </c>
      <c r="J55" s="115">
        <v>0.15</v>
      </c>
    </row>
    <row r="56" spans="1:12" s="114" customFormat="1" ht="15" hidden="1" x14ac:dyDescent="0.3">
      <c r="A56" s="116" t="s">
        <v>120</v>
      </c>
      <c r="J56" s="115">
        <v>0.2</v>
      </c>
    </row>
    <row r="57" spans="1:12" s="114" customFormat="1" ht="15" hidden="1" x14ac:dyDescent="0.3">
      <c r="A57" s="116" t="s">
        <v>121</v>
      </c>
      <c r="J57" s="115">
        <v>0.25</v>
      </c>
    </row>
    <row r="58" spans="1:12" s="114" customFormat="1" ht="15" hidden="1" x14ac:dyDescent="0.3">
      <c r="A58" s="116" t="s">
        <v>122</v>
      </c>
      <c r="J58" s="115">
        <v>0.3</v>
      </c>
    </row>
    <row r="59" spans="1:12" s="114" customFormat="1" ht="15" hidden="1" x14ac:dyDescent="0.3">
      <c r="A59" s="116" t="s">
        <v>123</v>
      </c>
      <c r="J59" s="115">
        <v>0.33</v>
      </c>
    </row>
    <row r="60" spans="1:12" s="114" customFormat="1" ht="15" hidden="1" x14ac:dyDescent="0.3">
      <c r="A60" s="116" t="s">
        <v>124</v>
      </c>
      <c r="J60" s="115">
        <v>0.34</v>
      </c>
    </row>
    <row r="61" spans="1:12" s="114" customFormat="1" ht="15" hidden="1" x14ac:dyDescent="0.3">
      <c r="A61" s="116" t="s">
        <v>125</v>
      </c>
      <c r="J61" s="115">
        <v>0.35</v>
      </c>
    </row>
    <row r="62" spans="1:12" s="114" customFormat="1" ht="15" hidden="1" x14ac:dyDescent="0.3">
      <c r="A62" s="116" t="s">
        <v>126</v>
      </c>
      <c r="J62" s="115">
        <v>0.4</v>
      </c>
    </row>
    <row r="63" spans="1:12" s="114" customFormat="1" ht="15" hidden="1" x14ac:dyDescent="0.3">
      <c r="A63" s="116" t="s">
        <v>127</v>
      </c>
      <c r="J63" s="115">
        <v>0.45</v>
      </c>
    </row>
    <row r="64" spans="1:12" s="114" customFormat="1" ht="15" hidden="1" x14ac:dyDescent="0.3">
      <c r="A64" s="116" t="s">
        <v>128</v>
      </c>
      <c r="J64" s="115">
        <v>0.5</v>
      </c>
    </row>
    <row r="65" spans="1:10" s="114" customFormat="1" ht="15" hidden="1" x14ac:dyDescent="0.3">
      <c r="A65" s="116" t="s">
        <v>129</v>
      </c>
      <c r="J65" s="115">
        <v>0.55000000000000004</v>
      </c>
    </row>
    <row r="66" spans="1:10" s="114" customFormat="1" ht="15" hidden="1" x14ac:dyDescent="0.3">
      <c r="A66" s="116" t="s">
        <v>130</v>
      </c>
      <c r="J66" s="115">
        <v>0.6</v>
      </c>
    </row>
    <row r="67" spans="1:10" s="114" customFormat="1" ht="15" hidden="1" x14ac:dyDescent="0.3">
      <c r="A67" s="116" t="s">
        <v>131</v>
      </c>
      <c r="J67" s="115">
        <v>0.65</v>
      </c>
    </row>
    <row r="68" spans="1:10" s="114" customFormat="1" ht="15" hidden="1" x14ac:dyDescent="0.3">
      <c r="A68" s="116" t="s">
        <v>132</v>
      </c>
      <c r="J68" s="115">
        <v>0.7</v>
      </c>
    </row>
    <row r="69" spans="1:10" s="114" customFormat="1" ht="15" hidden="1" x14ac:dyDescent="0.3">
      <c r="A69" s="116" t="s">
        <v>133</v>
      </c>
      <c r="J69" s="115">
        <v>0.75</v>
      </c>
    </row>
    <row r="70" spans="1:10" s="114" customFormat="1" ht="15" hidden="1" x14ac:dyDescent="0.3">
      <c r="A70" s="116" t="s">
        <v>134</v>
      </c>
      <c r="J70" s="115">
        <v>0.8</v>
      </c>
    </row>
    <row r="71" spans="1:10" s="114" customFormat="1" ht="15" hidden="1" x14ac:dyDescent="0.3">
      <c r="A71" s="116" t="s">
        <v>135</v>
      </c>
      <c r="J71" s="115">
        <v>0.85</v>
      </c>
    </row>
    <row r="72" spans="1:10" s="114" customFormat="1" ht="15" hidden="1" x14ac:dyDescent="0.3">
      <c r="A72" s="116" t="s">
        <v>136</v>
      </c>
      <c r="J72" s="115">
        <v>0.9</v>
      </c>
    </row>
    <row r="73" spans="1:10" s="114" customFormat="1" ht="15" hidden="1" x14ac:dyDescent="0.3">
      <c r="A73" s="116" t="s">
        <v>137</v>
      </c>
      <c r="J73" s="115">
        <v>0.95</v>
      </c>
    </row>
    <row r="74" spans="1:10" s="114" customFormat="1" ht="15" hidden="1" x14ac:dyDescent="0.3">
      <c r="A74" s="116" t="s">
        <v>138</v>
      </c>
      <c r="J74" s="115">
        <v>1</v>
      </c>
    </row>
    <row r="75" spans="1:10" s="114" customFormat="1" ht="15" hidden="1" x14ac:dyDescent="0.3">
      <c r="A75" s="116" t="s">
        <v>139</v>
      </c>
    </row>
    <row r="76" spans="1:10" s="114" customFormat="1" ht="15" hidden="1" x14ac:dyDescent="0.3">
      <c r="A76" s="116" t="s">
        <v>140</v>
      </c>
    </row>
    <row r="77" spans="1:10" s="114" customFormat="1" ht="15" hidden="1" x14ac:dyDescent="0.3">
      <c r="A77" s="116" t="s">
        <v>141</v>
      </c>
    </row>
    <row r="78" spans="1:10" s="114" customFormat="1" ht="15" hidden="1" x14ac:dyDescent="0.3">
      <c r="A78" s="116" t="s">
        <v>142</v>
      </c>
    </row>
    <row r="79" spans="1:10" s="114" customFormat="1" ht="15" hidden="1" x14ac:dyDescent="0.3">
      <c r="A79" s="116" t="s">
        <v>143</v>
      </c>
    </row>
    <row r="80" spans="1:10" s="114" customFormat="1" ht="15" hidden="1" x14ac:dyDescent="0.3">
      <c r="A80" s="116" t="s">
        <v>144</v>
      </c>
    </row>
    <row r="81" spans="1:1" s="114" customFormat="1" ht="15" hidden="1" x14ac:dyDescent="0.3">
      <c r="A81" s="116" t="s">
        <v>145</v>
      </c>
    </row>
    <row r="82" spans="1:1" s="114" customFormat="1" ht="15" hidden="1" x14ac:dyDescent="0.3">
      <c r="A82" s="116" t="s">
        <v>146</v>
      </c>
    </row>
    <row r="83" spans="1:1" s="114" customFormat="1" ht="15" hidden="1" x14ac:dyDescent="0.3">
      <c r="A83" s="116" t="s">
        <v>147</v>
      </c>
    </row>
    <row r="84" spans="1:1" s="114" customFormat="1" ht="15" hidden="1" x14ac:dyDescent="0.3">
      <c r="A84" s="116" t="s">
        <v>148</v>
      </c>
    </row>
    <row r="85" spans="1:1" s="114" customFormat="1" ht="15" hidden="1" x14ac:dyDescent="0.3">
      <c r="A85" s="116" t="s">
        <v>149</v>
      </c>
    </row>
    <row r="86" spans="1:1" s="114" customFormat="1" ht="15" hidden="1" x14ac:dyDescent="0.3">
      <c r="A86" s="116" t="s">
        <v>150</v>
      </c>
    </row>
    <row r="87" spans="1:1" s="114" customFormat="1" ht="15" hidden="1" x14ac:dyDescent="0.3">
      <c r="A87" s="116" t="s">
        <v>151</v>
      </c>
    </row>
    <row r="88" spans="1:1" s="114" customFormat="1" ht="15" hidden="1" x14ac:dyDescent="0.3">
      <c r="A88" s="116" t="s">
        <v>152</v>
      </c>
    </row>
    <row r="89" spans="1:1" s="114" customFormat="1" ht="15" hidden="1" x14ac:dyDescent="0.3">
      <c r="A89" s="116" t="s">
        <v>153</v>
      </c>
    </row>
    <row r="90" spans="1:1" s="114" customFormat="1" ht="15" hidden="1" x14ac:dyDescent="0.3">
      <c r="A90" s="116" t="s">
        <v>154</v>
      </c>
    </row>
    <row r="91" spans="1:1" s="114" customFormat="1" ht="15" hidden="1" x14ac:dyDescent="0.3">
      <c r="A91" s="116" t="s">
        <v>155</v>
      </c>
    </row>
    <row r="92" spans="1:1" s="114" customFormat="1" ht="15" hidden="1" x14ac:dyDescent="0.3">
      <c r="A92" s="116" t="s">
        <v>156</v>
      </c>
    </row>
    <row r="93" spans="1:1" s="114" customFormat="1" ht="15" hidden="1" x14ac:dyDescent="0.3">
      <c r="A93" s="116" t="s">
        <v>157</v>
      </c>
    </row>
    <row r="94" spans="1:1" s="114" customFormat="1" ht="15" hidden="1" x14ac:dyDescent="0.3">
      <c r="A94" s="116" t="s">
        <v>158</v>
      </c>
    </row>
    <row r="95" spans="1:1" s="114" customFormat="1" ht="15" hidden="1" x14ac:dyDescent="0.3">
      <c r="A95" s="116" t="s">
        <v>159</v>
      </c>
    </row>
    <row r="96" spans="1:1" s="114" customFormat="1" ht="15" hidden="1" x14ac:dyDescent="0.3">
      <c r="A96" s="116" t="s">
        <v>160</v>
      </c>
    </row>
    <row r="97" spans="1:1" s="114" customFormat="1" ht="15" hidden="1" x14ac:dyDescent="0.3">
      <c r="A97" s="116" t="s">
        <v>161</v>
      </c>
    </row>
    <row r="98" spans="1:1" s="114" customFormat="1" ht="15" hidden="1" x14ac:dyDescent="0.3">
      <c r="A98" s="116" t="s">
        <v>162</v>
      </c>
    </row>
    <row r="99" spans="1:1" s="114" customFormat="1" ht="15" hidden="1" x14ac:dyDescent="0.3">
      <c r="A99" s="116" t="s">
        <v>163</v>
      </c>
    </row>
    <row r="100" spans="1:1" s="114" customFormat="1" ht="15" hidden="1" x14ac:dyDescent="0.3">
      <c r="A100" s="116" t="s">
        <v>164</v>
      </c>
    </row>
    <row r="101" spans="1:1" s="114" customFormat="1" ht="15" hidden="1" x14ac:dyDescent="0.3">
      <c r="A101" s="116" t="s">
        <v>165</v>
      </c>
    </row>
    <row r="102" spans="1:1" s="114" customFormat="1" ht="15" hidden="1" x14ac:dyDescent="0.3">
      <c r="A102" s="116" t="s">
        <v>166</v>
      </c>
    </row>
    <row r="103" spans="1:1" s="114" customFormat="1" ht="15" hidden="1" x14ac:dyDescent="0.3">
      <c r="A103" s="116" t="s">
        <v>167</v>
      </c>
    </row>
    <row r="104" spans="1:1" s="114" customFormat="1" ht="15" hidden="1" x14ac:dyDescent="0.3">
      <c r="A104" s="116" t="s">
        <v>168</v>
      </c>
    </row>
    <row r="105" spans="1:1" s="114" customFormat="1" ht="15" hidden="1" x14ac:dyDescent="0.3">
      <c r="A105" s="116" t="s">
        <v>169</v>
      </c>
    </row>
    <row r="106" spans="1:1" s="114" customFormat="1" ht="15" hidden="1" x14ac:dyDescent="0.3">
      <c r="A106" s="116" t="s">
        <v>170</v>
      </c>
    </row>
    <row r="107" spans="1:1" s="114" customFormat="1" ht="15" hidden="1" x14ac:dyDescent="0.3">
      <c r="A107" s="116" t="s">
        <v>171</v>
      </c>
    </row>
    <row r="108" spans="1:1" s="114" customFormat="1" ht="15" hidden="1" x14ac:dyDescent="0.3">
      <c r="A108" s="116" t="s">
        <v>172</v>
      </c>
    </row>
    <row r="109" spans="1:1" s="114" customFormat="1" ht="15" hidden="1" x14ac:dyDescent="0.3">
      <c r="A109" s="116" t="s">
        <v>173</v>
      </c>
    </row>
    <row r="110" spans="1:1" s="114" customFormat="1" ht="15" hidden="1" x14ac:dyDescent="0.3">
      <c r="A110" s="116" t="s">
        <v>174</v>
      </c>
    </row>
    <row r="111" spans="1:1" s="114" customFormat="1" ht="15" hidden="1" x14ac:dyDescent="0.3">
      <c r="A111" s="116" t="s">
        <v>175</v>
      </c>
    </row>
    <row r="112" spans="1:1" s="114" customFormat="1" ht="15" hidden="1" x14ac:dyDescent="0.3">
      <c r="A112" s="116" t="s">
        <v>176</v>
      </c>
    </row>
    <row r="113" spans="1:1" s="114" customFormat="1" ht="15" hidden="1" x14ac:dyDescent="0.3">
      <c r="A113" s="116" t="s">
        <v>177</v>
      </c>
    </row>
    <row r="114" spans="1:1" s="114" customFormat="1" ht="15" hidden="1" x14ac:dyDescent="0.3">
      <c r="A114" s="116" t="s">
        <v>178</v>
      </c>
    </row>
    <row r="115" spans="1:1" s="114" customFormat="1" ht="15" hidden="1" x14ac:dyDescent="0.3">
      <c r="A115" s="116" t="s">
        <v>179</v>
      </c>
    </row>
    <row r="116" spans="1:1" s="114" customFormat="1" ht="15" hidden="1" x14ac:dyDescent="0.3">
      <c r="A116" s="116" t="s">
        <v>180</v>
      </c>
    </row>
    <row r="117" spans="1:1" s="114" customFormat="1" ht="15" hidden="1" x14ac:dyDescent="0.3">
      <c r="A117" s="116" t="s">
        <v>181</v>
      </c>
    </row>
    <row r="118" spans="1:1" s="114" customFormat="1" ht="15" hidden="1" x14ac:dyDescent="0.3">
      <c r="A118" s="116" t="s">
        <v>182</v>
      </c>
    </row>
    <row r="119" spans="1:1" s="114" customFormat="1" ht="15" hidden="1" x14ac:dyDescent="0.3">
      <c r="A119" s="116" t="s">
        <v>183</v>
      </c>
    </row>
    <row r="120" spans="1:1" s="114" customFormat="1" ht="15" hidden="1" x14ac:dyDescent="0.3">
      <c r="A120" s="116" t="s">
        <v>184</v>
      </c>
    </row>
    <row r="121" spans="1:1" s="114" customFormat="1" ht="15" hidden="1" x14ac:dyDescent="0.3">
      <c r="A121" s="116" t="s">
        <v>185</v>
      </c>
    </row>
    <row r="122" spans="1:1" s="114" customFormat="1" ht="15" hidden="1" x14ac:dyDescent="0.3">
      <c r="A122" s="116" t="s">
        <v>186</v>
      </c>
    </row>
    <row r="123" spans="1:1" s="114" customFormat="1" ht="15" hidden="1" x14ac:dyDescent="0.3">
      <c r="A123" s="116" t="s">
        <v>187</v>
      </c>
    </row>
    <row r="124" spans="1:1" s="114" customFormat="1" ht="15" hidden="1" x14ac:dyDescent="0.3">
      <c r="A124" s="116" t="s">
        <v>188</v>
      </c>
    </row>
    <row r="125" spans="1:1" s="114" customFormat="1" ht="15" hidden="1" x14ac:dyDescent="0.3">
      <c r="A125" s="116" t="s">
        <v>189</v>
      </c>
    </row>
    <row r="126" spans="1:1" s="114" customFormat="1" ht="15" hidden="1" x14ac:dyDescent="0.3">
      <c r="A126" s="116" t="s">
        <v>190</v>
      </c>
    </row>
    <row r="127" spans="1:1" s="114" customFormat="1" ht="15" hidden="1" x14ac:dyDescent="0.3">
      <c r="A127" s="116" t="s">
        <v>191</v>
      </c>
    </row>
    <row r="128" spans="1:1" s="114" customFormat="1" ht="15" hidden="1" x14ac:dyDescent="0.3">
      <c r="A128" s="116" t="s">
        <v>192</v>
      </c>
    </row>
    <row r="129" spans="1:1" s="114" customFormat="1" ht="15" hidden="1" x14ac:dyDescent="0.3">
      <c r="A129" s="116" t="s">
        <v>193</v>
      </c>
    </row>
    <row r="130" spans="1:1" s="114" customFormat="1" ht="15" hidden="1" x14ac:dyDescent="0.3">
      <c r="A130" s="116" t="s">
        <v>194</v>
      </c>
    </row>
    <row r="131" spans="1:1" s="114" customFormat="1" ht="15" hidden="1" x14ac:dyDescent="0.3">
      <c r="A131" s="116" t="s">
        <v>195</v>
      </c>
    </row>
    <row r="132" spans="1:1" s="114" customFormat="1" ht="15" hidden="1" x14ac:dyDescent="0.3">
      <c r="A132" s="116" t="s">
        <v>196</v>
      </c>
    </row>
    <row r="133" spans="1:1" s="114" customFormat="1" ht="15" hidden="1" x14ac:dyDescent="0.3">
      <c r="A133" s="116" t="s">
        <v>197</v>
      </c>
    </row>
    <row r="134" spans="1:1" s="114" customFormat="1" ht="15" hidden="1" x14ac:dyDescent="0.3">
      <c r="A134" s="116" t="s">
        <v>198</v>
      </c>
    </row>
    <row r="135" spans="1:1" s="114" customFormat="1" ht="15" hidden="1" x14ac:dyDescent="0.3">
      <c r="A135" s="116" t="s">
        <v>199</v>
      </c>
    </row>
    <row r="136" spans="1:1" s="114" customFormat="1" ht="15" hidden="1" x14ac:dyDescent="0.3">
      <c r="A136" s="116" t="s">
        <v>200</v>
      </c>
    </row>
    <row r="137" spans="1:1" s="114" customFormat="1" ht="15" hidden="1" x14ac:dyDescent="0.3">
      <c r="A137" s="116" t="s">
        <v>201</v>
      </c>
    </row>
    <row r="138" spans="1:1" s="114" customFormat="1" ht="15" hidden="1" x14ac:dyDescent="0.3">
      <c r="A138" s="116" t="s">
        <v>202</v>
      </c>
    </row>
    <row r="139" spans="1:1" s="114" customFormat="1" ht="15" hidden="1" x14ac:dyDescent="0.3">
      <c r="A139" s="116" t="s">
        <v>203</v>
      </c>
    </row>
    <row r="140" spans="1:1" s="114" customFormat="1" ht="15" hidden="1" x14ac:dyDescent="0.3">
      <c r="A140" s="116" t="s">
        <v>204</v>
      </c>
    </row>
    <row r="141" spans="1:1" s="114" customFormat="1" ht="15" hidden="1" x14ac:dyDescent="0.3">
      <c r="A141" s="116" t="s">
        <v>205</v>
      </c>
    </row>
    <row r="142" spans="1:1" s="114" customFormat="1" ht="15" hidden="1" x14ac:dyDescent="0.3">
      <c r="A142" s="116" t="s">
        <v>206</v>
      </c>
    </row>
    <row r="143" spans="1:1" s="114" customFormat="1" ht="15" hidden="1" x14ac:dyDescent="0.3">
      <c r="A143" s="116" t="s">
        <v>207</v>
      </c>
    </row>
    <row r="144" spans="1:1" s="114" customFormat="1" ht="15" hidden="1" x14ac:dyDescent="0.3">
      <c r="A144" s="116" t="s">
        <v>208</v>
      </c>
    </row>
    <row r="145" spans="1:1" s="114" customFormat="1" ht="15" hidden="1" x14ac:dyDescent="0.3">
      <c r="A145" s="116" t="s">
        <v>209</v>
      </c>
    </row>
    <row r="146" spans="1:1" s="114" customFormat="1" ht="15" hidden="1" x14ac:dyDescent="0.3">
      <c r="A146" s="116" t="s">
        <v>210</v>
      </c>
    </row>
    <row r="147" spans="1:1" s="114" customFormat="1" ht="15" hidden="1" x14ac:dyDescent="0.3">
      <c r="A147" s="116" t="s">
        <v>211</v>
      </c>
    </row>
    <row r="148" spans="1:1" s="114" customFormat="1" ht="15" hidden="1" x14ac:dyDescent="0.3">
      <c r="A148" s="116" t="s">
        <v>212</v>
      </c>
    </row>
    <row r="149" spans="1:1" s="114" customFormat="1" ht="15" hidden="1" x14ac:dyDescent="0.3">
      <c r="A149" s="116" t="s">
        <v>213</v>
      </c>
    </row>
    <row r="150" spans="1:1" s="114" customFormat="1" ht="15" hidden="1" x14ac:dyDescent="0.3">
      <c r="A150" s="116" t="s">
        <v>214</v>
      </c>
    </row>
    <row r="151" spans="1:1" s="114" customFormat="1" ht="15" hidden="1" x14ac:dyDescent="0.3">
      <c r="A151" s="116" t="s">
        <v>215</v>
      </c>
    </row>
    <row r="152" spans="1:1" s="114" customFormat="1" ht="15" hidden="1" x14ac:dyDescent="0.3">
      <c r="A152" s="116" t="s">
        <v>216</v>
      </c>
    </row>
    <row r="153" spans="1:1" s="114" customFormat="1" ht="15" hidden="1" x14ac:dyDescent="0.3">
      <c r="A153" s="116" t="s">
        <v>217</v>
      </c>
    </row>
    <row r="154" spans="1:1" s="114" customFormat="1" ht="15" hidden="1" x14ac:dyDescent="0.3">
      <c r="A154" s="116" t="s">
        <v>218</v>
      </c>
    </row>
    <row r="155" spans="1:1" s="114" customFormat="1" ht="15" hidden="1" x14ac:dyDescent="0.3">
      <c r="A155" s="116" t="s">
        <v>219</v>
      </c>
    </row>
    <row r="156" spans="1:1" s="114" customFormat="1" ht="15" hidden="1" x14ac:dyDescent="0.3">
      <c r="A156" s="116" t="s">
        <v>220</v>
      </c>
    </row>
    <row r="157" spans="1:1" s="114" customFormat="1" ht="15" hidden="1" x14ac:dyDescent="0.3">
      <c r="A157" s="116" t="s">
        <v>221</v>
      </c>
    </row>
    <row r="158" spans="1:1" s="114" customFormat="1" ht="15" hidden="1" x14ac:dyDescent="0.3">
      <c r="A158" s="116" t="s">
        <v>222</v>
      </c>
    </row>
    <row r="159" spans="1:1" s="114" customFormat="1" ht="15" hidden="1" x14ac:dyDescent="0.3">
      <c r="A159" s="116" t="s">
        <v>223</v>
      </c>
    </row>
    <row r="160" spans="1:1" s="114" customFormat="1" ht="15" hidden="1" x14ac:dyDescent="0.3">
      <c r="A160" s="116" t="s">
        <v>224</v>
      </c>
    </row>
    <row r="161" spans="1:1" s="114" customFormat="1" ht="15" hidden="1" x14ac:dyDescent="0.3">
      <c r="A161" s="116" t="s">
        <v>225</v>
      </c>
    </row>
    <row r="162" spans="1:1" s="114" customFormat="1" ht="15" hidden="1" x14ac:dyDescent="0.3">
      <c r="A162" s="116" t="s">
        <v>226</v>
      </c>
    </row>
    <row r="163" spans="1:1" s="114" customFormat="1" ht="15" hidden="1" x14ac:dyDescent="0.3">
      <c r="A163" s="116" t="s">
        <v>227</v>
      </c>
    </row>
    <row r="164" spans="1:1" s="114" customFormat="1" ht="15" hidden="1" x14ac:dyDescent="0.3">
      <c r="A164" s="116" t="s">
        <v>228</v>
      </c>
    </row>
    <row r="165" spans="1:1" s="114" customFormat="1" ht="15" hidden="1" x14ac:dyDescent="0.3">
      <c r="A165" s="116" t="s">
        <v>229</v>
      </c>
    </row>
    <row r="166" spans="1:1" s="114" customFormat="1" ht="15" hidden="1" x14ac:dyDescent="0.3">
      <c r="A166" s="117" t="s">
        <v>230</v>
      </c>
    </row>
    <row r="167" spans="1:1" s="114" customFormat="1" ht="15" hidden="1" x14ac:dyDescent="0.3">
      <c r="A167" s="116" t="s">
        <v>231</v>
      </c>
    </row>
    <row r="168" spans="1:1" s="114" customFormat="1" ht="15" hidden="1" x14ac:dyDescent="0.3">
      <c r="A168" s="116" t="s">
        <v>232</v>
      </c>
    </row>
    <row r="169" spans="1:1" s="114" customFormat="1" ht="15" hidden="1" x14ac:dyDescent="0.3">
      <c r="A169" s="116" t="s">
        <v>233</v>
      </c>
    </row>
    <row r="170" spans="1:1" s="114" customFormat="1" ht="15" hidden="1" x14ac:dyDescent="0.3">
      <c r="A170" s="116" t="s">
        <v>234</v>
      </c>
    </row>
    <row r="171" spans="1:1" s="114" customFormat="1" ht="15" hidden="1" x14ac:dyDescent="0.3">
      <c r="A171" s="116" t="s">
        <v>235</v>
      </c>
    </row>
    <row r="172" spans="1:1" s="114" customFormat="1" ht="15" hidden="1" x14ac:dyDescent="0.3">
      <c r="A172" s="116" t="s">
        <v>236</v>
      </c>
    </row>
    <row r="173" spans="1:1" s="114" customFormat="1" ht="15" hidden="1" x14ac:dyDescent="0.3">
      <c r="A173" s="116" t="s">
        <v>237</v>
      </c>
    </row>
    <row r="174" spans="1:1" s="114" customFormat="1" ht="15" hidden="1" x14ac:dyDescent="0.3">
      <c r="A174" s="116" t="s">
        <v>238</v>
      </c>
    </row>
    <row r="175" spans="1:1" s="114" customFormat="1" ht="15" hidden="1" x14ac:dyDescent="0.3">
      <c r="A175" s="116" t="s">
        <v>239</v>
      </c>
    </row>
    <row r="176" spans="1:1" s="114" customFormat="1" ht="15" hidden="1" x14ac:dyDescent="0.3">
      <c r="A176" s="116" t="s">
        <v>240</v>
      </c>
    </row>
    <row r="177" spans="1:1" s="114" customFormat="1" ht="15" hidden="1" x14ac:dyDescent="0.3">
      <c r="A177" s="116" t="s">
        <v>241</v>
      </c>
    </row>
    <row r="178" spans="1:1" s="114" customFormat="1" ht="15" hidden="1" x14ac:dyDescent="0.3">
      <c r="A178" s="114" t="s">
        <v>242</v>
      </c>
    </row>
    <row r="179" spans="1:1" s="114" customFormat="1" ht="15" hidden="1" x14ac:dyDescent="0.3">
      <c r="A179" s="116" t="s">
        <v>243</v>
      </c>
    </row>
    <row r="180" spans="1:1" s="114" customFormat="1" ht="15" hidden="1" x14ac:dyDescent="0.3">
      <c r="A180" s="116" t="s">
        <v>244</v>
      </c>
    </row>
    <row r="181" spans="1:1" s="114" customFormat="1" ht="15" hidden="1" x14ac:dyDescent="0.3">
      <c r="A181" s="116" t="s">
        <v>245</v>
      </c>
    </row>
    <row r="182" spans="1:1" s="114" customFormat="1" ht="15" hidden="1" x14ac:dyDescent="0.3">
      <c r="A182" s="116" t="s">
        <v>246</v>
      </c>
    </row>
    <row r="183" spans="1:1" s="114" customFormat="1" ht="15" hidden="1" x14ac:dyDescent="0.3">
      <c r="A183" s="116" t="s">
        <v>247</v>
      </c>
    </row>
    <row r="184" spans="1:1" s="114" customFormat="1" ht="15" hidden="1" x14ac:dyDescent="0.3">
      <c r="A184" s="116" t="s">
        <v>248</v>
      </c>
    </row>
    <row r="185" spans="1:1" s="114" customFormat="1" ht="15" hidden="1" x14ac:dyDescent="0.3">
      <c r="A185" s="116" t="s">
        <v>249</v>
      </c>
    </row>
    <row r="186" spans="1:1" s="114" customFormat="1" ht="15" hidden="1" x14ac:dyDescent="0.3">
      <c r="A186" s="116" t="s">
        <v>250</v>
      </c>
    </row>
    <row r="187" spans="1:1" s="114" customFormat="1" ht="15" hidden="1" x14ac:dyDescent="0.3">
      <c r="A187" s="116" t="s">
        <v>251</v>
      </c>
    </row>
    <row r="188" spans="1:1" s="114" customFormat="1" ht="15" hidden="1" x14ac:dyDescent="0.3">
      <c r="A188" s="116" t="s">
        <v>252</v>
      </c>
    </row>
    <row r="189" spans="1:1" s="114" customFormat="1" ht="15" hidden="1" x14ac:dyDescent="0.3">
      <c r="A189" s="116" t="s">
        <v>253</v>
      </c>
    </row>
    <row r="190" spans="1:1" s="114" customFormat="1" ht="15" hidden="1" x14ac:dyDescent="0.3">
      <c r="A190" s="116" t="s">
        <v>254</v>
      </c>
    </row>
    <row r="191" spans="1:1" s="114" customFormat="1" ht="15" hidden="1" x14ac:dyDescent="0.3">
      <c r="A191" s="116" t="s">
        <v>255</v>
      </c>
    </row>
    <row r="192" spans="1:1" s="114" customFormat="1" ht="15" hidden="1" x14ac:dyDescent="0.3">
      <c r="A192" s="116" t="s">
        <v>256</v>
      </c>
    </row>
    <row r="193" spans="1:1" s="114" customFormat="1" ht="15" hidden="1" x14ac:dyDescent="0.3">
      <c r="A193" s="116" t="s">
        <v>257</v>
      </c>
    </row>
    <row r="194" spans="1:1" s="114" customFormat="1" ht="15" hidden="1" x14ac:dyDescent="0.3">
      <c r="A194" s="116" t="s">
        <v>258</v>
      </c>
    </row>
    <row r="195" spans="1:1" s="114" customFormat="1" ht="15" hidden="1" x14ac:dyDescent="0.3">
      <c r="A195" s="116" t="s">
        <v>259</v>
      </c>
    </row>
    <row r="196" spans="1:1" s="114" customFormat="1" ht="15" hidden="1" x14ac:dyDescent="0.3">
      <c r="A196" s="116" t="s">
        <v>260</v>
      </c>
    </row>
    <row r="197" spans="1:1" s="114" customFormat="1" ht="15" hidden="1" x14ac:dyDescent="0.3">
      <c r="A197" s="116" t="s">
        <v>261</v>
      </c>
    </row>
    <row r="198" spans="1:1" s="114" customFormat="1" ht="15" hidden="1" x14ac:dyDescent="0.3">
      <c r="A198" s="116" t="s">
        <v>262</v>
      </c>
    </row>
    <row r="199" spans="1:1" s="114" customFormat="1" ht="15" hidden="1" x14ac:dyDescent="0.3">
      <c r="A199" s="116" t="s">
        <v>263</v>
      </c>
    </row>
    <row r="200" spans="1:1" s="114" customFormat="1" ht="15" hidden="1" x14ac:dyDescent="0.3">
      <c r="A200" s="116" t="s">
        <v>264</v>
      </c>
    </row>
    <row r="201" spans="1:1" s="114" customFormat="1" ht="15" hidden="1" x14ac:dyDescent="0.3">
      <c r="A201" s="116" t="s">
        <v>265</v>
      </c>
    </row>
    <row r="202" spans="1:1" s="114" customFormat="1" ht="15" hidden="1" x14ac:dyDescent="0.3">
      <c r="A202" s="116" t="s">
        <v>266</v>
      </c>
    </row>
    <row r="203" spans="1:1" s="114" customFormat="1" ht="15" hidden="1" x14ac:dyDescent="0.3">
      <c r="A203" s="116" t="s">
        <v>267</v>
      </c>
    </row>
    <row r="204" spans="1:1" s="114" customFormat="1" ht="15" hidden="1" x14ac:dyDescent="0.3">
      <c r="A204" s="116" t="s">
        <v>268</v>
      </c>
    </row>
    <row r="205" spans="1:1" s="114" customFormat="1" ht="15" hidden="1" x14ac:dyDescent="0.3">
      <c r="A205" s="116" t="s">
        <v>269</v>
      </c>
    </row>
    <row r="206" spans="1:1" s="114" customFormat="1" ht="15" hidden="1" x14ac:dyDescent="0.3">
      <c r="A206" s="116" t="s">
        <v>270</v>
      </c>
    </row>
    <row r="207" spans="1:1" s="114" customFormat="1" ht="15" hidden="1" x14ac:dyDescent="0.3">
      <c r="A207" s="116" t="s">
        <v>271</v>
      </c>
    </row>
    <row r="208" spans="1:1" s="114" customFormat="1" ht="15" hidden="1" x14ac:dyDescent="0.3">
      <c r="A208" s="116" t="s">
        <v>272</v>
      </c>
    </row>
    <row r="209" spans="1:1" s="114" customFormat="1" ht="15" hidden="1" x14ac:dyDescent="0.3">
      <c r="A209" s="116" t="s">
        <v>273</v>
      </c>
    </row>
    <row r="210" spans="1:1" s="114" customFormat="1" ht="15" hidden="1" x14ac:dyDescent="0.3">
      <c r="A210" s="116" t="s">
        <v>274</v>
      </c>
    </row>
    <row r="211" spans="1:1" s="114" customFormat="1" ht="15" hidden="1" x14ac:dyDescent="0.3">
      <c r="A211" s="116" t="s">
        <v>275</v>
      </c>
    </row>
    <row r="212" spans="1:1" s="114" customFormat="1" ht="15" hidden="1" x14ac:dyDescent="0.3">
      <c r="A212" s="116" t="s">
        <v>276</v>
      </c>
    </row>
    <row r="213" spans="1:1" s="114" customFormat="1" ht="15" hidden="1" x14ac:dyDescent="0.3">
      <c r="A213" s="116" t="s">
        <v>277</v>
      </c>
    </row>
    <row r="214" spans="1:1" s="114" customFormat="1" ht="15" hidden="1" x14ac:dyDescent="0.3">
      <c r="A214" s="116" t="s">
        <v>278</v>
      </c>
    </row>
    <row r="215" spans="1:1" s="114" customFormat="1" ht="15" hidden="1" x14ac:dyDescent="0.3">
      <c r="A215" s="116" t="s">
        <v>279</v>
      </c>
    </row>
    <row r="216" spans="1:1" s="114" customFormat="1" ht="15" hidden="1" x14ac:dyDescent="0.3">
      <c r="A216" s="116" t="s">
        <v>280</v>
      </c>
    </row>
    <row r="217" spans="1:1" s="114" customFormat="1" ht="15" hidden="1" x14ac:dyDescent="0.3">
      <c r="A217" s="116" t="s">
        <v>281</v>
      </c>
    </row>
    <row r="218" spans="1:1" s="114" customFormat="1" ht="15" hidden="1" x14ac:dyDescent="0.3">
      <c r="A218" s="116" t="s">
        <v>282</v>
      </c>
    </row>
    <row r="219" spans="1:1" s="114" customFormat="1" ht="15" hidden="1" x14ac:dyDescent="0.3">
      <c r="A219" s="116" t="s">
        <v>283</v>
      </c>
    </row>
    <row r="220" spans="1:1" s="114" customFormat="1" ht="15" hidden="1" x14ac:dyDescent="0.3">
      <c r="A220" s="116" t="s">
        <v>284</v>
      </c>
    </row>
    <row r="221" spans="1:1" s="114" customFormat="1" ht="15" hidden="1" x14ac:dyDescent="0.3">
      <c r="A221" s="116" t="s">
        <v>285</v>
      </c>
    </row>
    <row r="222" spans="1:1" s="114" customFormat="1" ht="15" hidden="1" x14ac:dyDescent="0.3">
      <c r="A222" s="116" t="s">
        <v>286</v>
      </c>
    </row>
    <row r="223" spans="1:1" s="114" customFormat="1" ht="15" hidden="1" x14ac:dyDescent="0.3">
      <c r="A223" s="116" t="s">
        <v>287</v>
      </c>
    </row>
    <row r="224" spans="1:1" s="114" customFormat="1" ht="15" hidden="1" x14ac:dyDescent="0.3">
      <c r="A224" s="116" t="s">
        <v>288</v>
      </c>
    </row>
    <row r="225" spans="1:1" s="114" customFormat="1" ht="15" hidden="1" x14ac:dyDescent="0.3">
      <c r="A225" s="116" t="s">
        <v>289</v>
      </c>
    </row>
    <row r="226" spans="1:1" s="114" customFormat="1" ht="15" hidden="1" x14ac:dyDescent="0.3">
      <c r="A226" s="116" t="s">
        <v>290</v>
      </c>
    </row>
    <row r="227" spans="1:1" s="114" customFormat="1" ht="15" hidden="1" x14ac:dyDescent="0.3">
      <c r="A227" s="116" t="s">
        <v>291</v>
      </c>
    </row>
    <row r="228" spans="1:1" s="114" customFormat="1" ht="15" hidden="1" x14ac:dyDescent="0.3">
      <c r="A228" s="116" t="s">
        <v>292</v>
      </c>
    </row>
    <row r="229" spans="1:1" s="114" customFormat="1" ht="15" hidden="1" x14ac:dyDescent="0.3">
      <c r="A229" s="116" t="s">
        <v>293</v>
      </c>
    </row>
    <row r="230" spans="1:1" s="114" customFormat="1" ht="15" hidden="1" x14ac:dyDescent="0.3"/>
    <row r="231" spans="1:1" s="114" customFormat="1" ht="15" hidden="1" x14ac:dyDescent="0.3">
      <c r="A231" s="118" t="s">
        <v>294</v>
      </c>
    </row>
    <row r="232" spans="1:1" s="114" customFormat="1" ht="15" hidden="1" x14ac:dyDescent="0.3"/>
    <row r="233" spans="1:1" s="114" customFormat="1" ht="15" hidden="1" x14ac:dyDescent="0.3">
      <c r="A233" s="116" t="s">
        <v>23</v>
      </c>
    </row>
    <row r="234" spans="1:1" s="114" customFormat="1" ht="15" hidden="1" x14ac:dyDescent="0.3">
      <c r="A234" s="116" t="s">
        <v>24</v>
      </c>
    </row>
    <row r="235" spans="1:1" s="114" customFormat="1" ht="15" hidden="1" x14ac:dyDescent="0.3">
      <c r="A235" s="116" t="s">
        <v>94</v>
      </c>
    </row>
    <row r="236" spans="1:1" s="114" customFormat="1" ht="15" hidden="1" x14ac:dyDescent="0.3">
      <c r="A236" s="116" t="s">
        <v>99</v>
      </c>
    </row>
    <row r="237" spans="1:1" s="114" customFormat="1" ht="15" hidden="1" x14ac:dyDescent="0.3">
      <c r="A237" s="116" t="s">
        <v>25</v>
      </c>
    </row>
    <row r="238" spans="1:1" s="114" customFormat="1" ht="15" hidden="1" x14ac:dyDescent="0.3">
      <c r="A238" s="116" t="s">
        <v>26</v>
      </c>
    </row>
    <row r="239" spans="1:1" s="114" customFormat="1" ht="15" hidden="1" x14ac:dyDescent="0.3">
      <c r="A239" s="116" t="s">
        <v>112</v>
      </c>
    </row>
    <row r="240" spans="1:1" s="114" customFormat="1" ht="15" hidden="1" x14ac:dyDescent="0.3">
      <c r="A240" s="114" t="s">
        <v>113</v>
      </c>
    </row>
    <row r="241" spans="1:1" s="114" customFormat="1" ht="15" hidden="1" x14ac:dyDescent="0.3">
      <c r="A241" s="116" t="s">
        <v>28</v>
      </c>
    </row>
    <row r="242" spans="1:1" s="114" customFormat="1" ht="15" hidden="1" x14ac:dyDescent="0.3">
      <c r="A242" s="116" t="s">
        <v>29</v>
      </c>
    </row>
    <row r="243" spans="1:1" s="114" customFormat="1" ht="15" hidden="1" x14ac:dyDescent="0.3">
      <c r="A243" s="116" t="s">
        <v>30</v>
      </c>
    </row>
    <row r="244" spans="1:1" s="114" customFormat="1" ht="15" hidden="1" x14ac:dyDescent="0.3">
      <c r="A244" s="116" t="s">
        <v>100</v>
      </c>
    </row>
    <row r="245" spans="1:1" s="114" customFormat="1" ht="15" hidden="1" x14ac:dyDescent="0.3">
      <c r="A245" s="116" t="s">
        <v>31</v>
      </c>
    </row>
    <row r="246" spans="1:1" s="114" customFormat="1" ht="15" hidden="1" x14ac:dyDescent="0.3">
      <c r="A246" s="116" t="s">
        <v>32</v>
      </c>
    </row>
    <row r="247" spans="1:1" s="114" customFormat="1" ht="15" hidden="1" x14ac:dyDescent="0.3">
      <c r="A247" s="116" t="s">
        <v>89</v>
      </c>
    </row>
    <row r="248" spans="1:1" s="114" customFormat="1" ht="15" hidden="1" x14ac:dyDescent="0.3">
      <c r="A248" s="116" t="s">
        <v>33</v>
      </c>
    </row>
    <row r="249" spans="1:1" s="114" customFormat="1" ht="15" hidden="1" x14ac:dyDescent="0.3">
      <c r="A249" s="116" t="s">
        <v>114</v>
      </c>
    </row>
    <row r="250" spans="1:1" s="114" customFormat="1" ht="15" hidden="1" x14ac:dyDescent="0.3">
      <c r="A250" s="116" t="s">
        <v>34</v>
      </c>
    </row>
    <row r="251" spans="1:1" s="114" customFormat="1" ht="15" hidden="1" x14ac:dyDescent="0.3">
      <c r="A251" s="116" t="s">
        <v>35</v>
      </c>
    </row>
    <row r="252" spans="1:1" s="114" customFormat="1" ht="15" hidden="1" x14ac:dyDescent="0.3">
      <c r="A252" s="116" t="s">
        <v>90</v>
      </c>
    </row>
    <row r="253" spans="1:1" s="114" customFormat="1" ht="14.25" hidden="1" customHeight="1" x14ac:dyDescent="0.3">
      <c r="A253" s="116" t="s">
        <v>36</v>
      </c>
    </row>
    <row r="254" spans="1:1" s="114" customFormat="1" ht="15" hidden="1" x14ac:dyDescent="0.3">
      <c r="A254" s="116" t="s">
        <v>295</v>
      </c>
    </row>
    <row r="255" spans="1:1" s="114" customFormat="1" ht="15" hidden="1" x14ac:dyDescent="0.3">
      <c r="A255" s="116" t="s">
        <v>37</v>
      </c>
    </row>
    <row r="256" spans="1:1" s="114" customFormat="1" ht="15" hidden="1" x14ac:dyDescent="0.3">
      <c r="A256" s="116" t="s">
        <v>38</v>
      </c>
    </row>
    <row r="257" spans="1:1" s="114" customFormat="1" ht="15" hidden="1" x14ac:dyDescent="0.3">
      <c r="A257" s="116" t="s">
        <v>39</v>
      </c>
    </row>
    <row r="258" spans="1:1" s="114" customFormat="1" ht="15" hidden="1" x14ac:dyDescent="0.3">
      <c r="A258" s="116" t="s">
        <v>40</v>
      </c>
    </row>
    <row r="259" spans="1:1" s="114" customFormat="1" ht="15" hidden="1" x14ac:dyDescent="0.3">
      <c r="A259" s="116" t="s">
        <v>41</v>
      </c>
    </row>
    <row r="260" spans="1:1" s="114" customFormat="1" ht="15" hidden="1" x14ac:dyDescent="0.3">
      <c r="A260" s="116" t="s">
        <v>42</v>
      </c>
    </row>
    <row r="261" spans="1:1" s="114" customFormat="1" ht="15" hidden="1" x14ac:dyDescent="0.3">
      <c r="A261" s="116" t="s">
        <v>43</v>
      </c>
    </row>
    <row r="262" spans="1:1" s="114" customFormat="1" ht="15" hidden="1" x14ac:dyDescent="0.3">
      <c r="A262" s="116" t="s">
        <v>44</v>
      </c>
    </row>
    <row r="263" spans="1:1" s="114" customFormat="1" ht="15" hidden="1" x14ac:dyDescent="0.3">
      <c r="A263" s="116" t="s">
        <v>45</v>
      </c>
    </row>
    <row r="264" spans="1:1" s="114" customFormat="1" ht="15" hidden="1" x14ac:dyDescent="0.3">
      <c r="A264" s="116" t="s">
        <v>46</v>
      </c>
    </row>
    <row r="265" spans="1:1" hidden="1" x14ac:dyDescent="0.45">
      <c r="A265" s="116" t="s">
        <v>47</v>
      </c>
    </row>
    <row r="266" spans="1:1" hidden="1" x14ac:dyDescent="0.45">
      <c r="A266" s="116" t="s">
        <v>48</v>
      </c>
    </row>
    <row r="267" spans="1:1" hidden="1" x14ac:dyDescent="0.45">
      <c r="A267" s="116" t="s">
        <v>49</v>
      </c>
    </row>
    <row r="268" spans="1:1" hidden="1" x14ac:dyDescent="0.45">
      <c r="A268" s="116" t="s">
        <v>50</v>
      </c>
    </row>
    <row r="269" spans="1:1" hidden="1" x14ac:dyDescent="0.45">
      <c r="A269" s="116" t="s">
        <v>296</v>
      </c>
    </row>
    <row r="270" spans="1:1" hidden="1" x14ac:dyDescent="0.45">
      <c r="A270" s="116" t="s">
        <v>115</v>
      </c>
    </row>
    <row r="271" spans="1:1" hidden="1" x14ac:dyDescent="0.45">
      <c r="A271" s="116" t="s">
        <v>51</v>
      </c>
    </row>
    <row r="272" spans="1:1" hidden="1" x14ac:dyDescent="0.45">
      <c r="A272" s="116" t="s">
        <v>52</v>
      </c>
    </row>
    <row r="273" spans="1:1" hidden="1" x14ac:dyDescent="0.45">
      <c r="A273" s="116" t="s">
        <v>53</v>
      </c>
    </row>
    <row r="274" spans="1:1" hidden="1" x14ac:dyDescent="0.45">
      <c r="A274" s="116" t="s">
        <v>54</v>
      </c>
    </row>
    <row r="275" spans="1:1" hidden="1" x14ac:dyDescent="0.45">
      <c r="A275" s="116" t="s">
        <v>55</v>
      </c>
    </row>
    <row r="276" spans="1:1" hidden="1" x14ac:dyDescent="0.45">
      <c r="A276" s="116" t="s">
        <v>56</v>
      </c>
    </row>
    <row r="277" spans="1:1" hidden="1" x14ac:dyDescent="0.45">
      <c r="A277" s="116" t="s">
        <v>57</v>
      </c>
    </row>
    <row r="278" spans="1:1" hidden="1" x14ac:dyDescent="0.45">
      <c r="A278" s="116" t="s">
        <v>297</v>
      </c>
    </row>
    <row r="279" spans="1:1" hidden="1" x14ac:dyDescent="0.45">
      <c r="A279" s="116" t="s">
        <v>80</v>
      </c>
    </row>
    <row r="280" spans="1:1" hidden="1" x14ac:dyDescent="0.45">
      <c r="A280" s="116" t="s">
        <v>298</v>
      </c>
    </row>
    <row r="281" spans="1:1" hidden="1" x14ac:dyDescent="0.45">
      <c r="A281" s="116" t="s">
        <v>58</v>
      </c>
    </row>
    <row r="282" spans="1:1" hidden="1" x14ac:dyDescent="0.45">
      <c r="A282" s="116" t="s">
        <v>59</v>
      </c>
    </row>
    <row r="283" spans="1:1" hidden="1" x14ac:dyDescent="0.45">
      <c r="A283" s="116" t="s">
        <v>78</v>
      </c>
    </row>
    <row r="284" spans="1:1" hidden="1" x14ac:dyDescent="0.45">
      <c r="A284" s="116" t="s">
        <v>83</v>
      </c>
    </row>
    <row r="285" spans="1:1" hidden="1" x14ac:dyDescent="0.45">
      <c r="A285" s="116" t="s">
        <v>299</v>
      </c>
    </row>
    <row r="286" spans="1:1" hidden="1" x14ac:dyDescent="0.45">
      <c r="A286" s="116" t="s">
        <v>60</v>
      </c>
    </row>
    <row r="287" spans="1:1" hidden="1" x14ac:dyDescent="0.45">
      <c r="A287" s="116" t="s">
        <v>91</v>
      </c>
    </row>
    <row r="288" spans="1:1" hidden="1" x14ac:dyDescent="0.45">
      <c r="A288" s="116" t="s">
        <v>61</v>
      </c>
    </row>
    <row r="289" spans="1:1" hidden="1" x14ac:dyDescent="0.45">
      <c r="A289" s="116" t="s">
        <v>300</v>
      </c>
    </row>
    <row r="290" spans="1:1" hidden="1" x14ac:dyDescent="0.45">
      <c r="A290" s="116" t="s">
        <v>62</v>
      </c>
    </row>
    <row r="291" spans="1:1" hidden="1" x14ac:dyDescent="0.45">
      <c r="A291" s="116" t="s">
        <v>63</v>
      </c>
    </row>
    <row r="292" spans="1:1" hidden="1" x14ac:dyDescent="0.45">
      <c r="A292" s="116" t="s">
        <v>301</v>
      </c>
    </row>
    <row r="293" spans="1:1" hidden="1" x14ac:dyDescent="0.45">
      <c r="A293" s="116" t="s">
        <v>64</v>
      </c>
    </row>
    <row r="294" spans="1:1" hidden="1" x14ac:dyDescent="0.45">
      <c r="A294" s="116" t="s">
        <v>116</v>
      </c>
    </row>
    <row r="295" spans="1:1" hidden="1" x14ac:dyDescent="0.45">
      <c r="A295" s="116" t="s">
        <v>302</v>
      </c>
    </row>
    <row r="296" spans="1:1" hidden="1" x14ac:dyDescent="0.45">
      <c r="A296" s="116" t="s">
        <v>65</v>
      </c>
    </row>
    <row r="297" spans="1:1" hidden="1" x14ac:dyDescent="0.45">
      <c r="A297" s="116" t="s">
        <v>66</v>
      </c>
    </row>
    <row r="298" spans="1:1" hidden="1" x14ac:dyDescent="0.45">
      <c r="A298" s="116" t="s">
        <v>117</v>
      </c>
    </row>
    <row r="299" spans="1:1" hidden="1" x14ac:dyDescent="0.45">
      <c r="A299" s="116" t="s">
        <v>67</v>
      </c>
    </row>
    <row r="300" spans="1:1" hidden="1" x14ac:dyDescent="0.45">
      <c r="A300" s="116" t="s">
        <v>68</v>
      </c>
    </row>
    <row r="301" spans="1:1" hidden="1" x14ac:dyDescent="0.45">
      <c r="A301" s="116" t="s">
        <v>93</v>
      </c>
    </row>
    <row r="302" spans="1:1" hidden="1" x14ac:dyDescent="0.45">
      <c r="A302" s="116" t="s">
        <v>69</v>
      </c>
    </row>
    <row r="303" spans="1:1" hidden="1" x14ac:dyDescent="0.45">
      <c r="A303" s="116" t="s">
        <v>79</v>
      </c>
    </row>
    <row r="304" spans="1:1" hidden="1" x14ac:dyDescent="0.45">
      <c r="A304" s="116" t="s">
        <v>70</v>
      </c>
    </row>
    <row r="305" spans="1:1" hidden="1" x14ac:dyDescent="0.45">
      <c r="A305" s="116" t="s">
        <v>303</v>
      </c>
    </row>
    <row r="306" spans="1:1" hidden="1" x14ac:dyDescent="0.45">
      <c r="A306" s="116" t="s">
        <v>71</v>
      </c>
    </row>
    <row r="307" spans="1:1" hidden="1" x14ac:dyDescent="0.45">
      <c r="A307" s="116" t="s">
        <v>72</v>
      </c>
    </row>
    <row r="308" spans="1:1" hidden="1" x14ac:dyDescent="0.45">
      <c r="A308" s="116" t="s">
        <v>82</v>
      </c>
    </row>
    <row r="309" spans="1:1" hidden="1" x14ac:dyDescent="0.45">
      <c r="A309" s="116" t="s">
        <v>73</v>
      </c>
    </row>
    <row r="310" spans="1:1" hidden="1" x14ac:dyDescent="0.45">
      <c r="A310" s="116" t="s">
        <v>304</v>
      </c>
    </row>
    <row r="311" spans="1:1" hidden="1" x14ac:dyDescent="0.45">
      <c r="A311" s="116" t="s">
        <v>95</v>
      </c>
    </row>
    <row r="312" spans="1:1" hidden="1" x14ac:dyDescent="0.45">
      <c r="A312" s="116" t="s">
        <v>305</v>
      </c>
    </row>
    <row r="313" spans="1:1" hidden="1" x14ac:dyDescent="0.45">
      <c r="A313" s="116" t="s">
        <v>306</v>
      </c>
    </row>
    <row r="314" spans="1:1" hidden="1" x14ac:dyDescent="0.45">
      <c r="A314" s="117" t="s">
        <v>74</v>
      </c>
    </row>
    <row r="315" spans="1:1" hidden="1" x14ac:dyDescent="0.45">
      <c r="A315" s="114" t="s">
        <v>101</v>
      </c>
    </row>
    <row r="316" spans="1:1" hidden="1" x14ac:dyDescent="0.45">
      <c r="A316" s="116" t="s">
        <v>27</v>
      </c>
    </row>
    <row r="317" spans="1:1" hidden="1" x14ac:dyDescent="0.45">
      <c r="A317" s="114" t="s">
        <v>307</v>
      </c>
    </row>
    <row r="318" spans="1:1" hidden="1" x14ac:dyDescent="0.45">
      <c r="A318" s="114" t="s">
        <v>308</v>
      </c>
    </row>
    <row r="319" spans="1:1" hidden="1" x14ac:dyDescent="0.45"/>
  </sheetData>
  <sheetProtection sheet="1" objects="1" scenarios="1" selectLockedCells="1"/>
  <dataConsolidate/>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s call 719.255.3464 or e-mail sepayrol@uccs.edu" sqref="A14:A32" xr:uid="{00000000-0002-0000-0500-000000000000}">
      <formula1>46222</formula1>
      <formula2>46235</formula2>
    </dataValidation>
    <dataValidation type="textLength" operator="equal" allowBlank="1" showInputMessage="1" showErrorMessage="1" errorTitle="Incorrect number of digits" error="The speedtype must have eight digits" sqref="B6 J6:K6 B8 J8:K8" xr:uid="{00000000-0002-0000-0500-000001000000}">
      <formula1>8</formula1>
    </dataValidation>
    <dataValidation type="decimal" allowBlank="1" showInputMessage="1" showErrorMessage="1" error="Student Employee pay rates must be between $7.28 - $18.00." sqref="G10" xr:uid="{00000000-0002-0000-0500-000002000000}">
      <formula1>7.28</formula1>
      <formula2>18</formula2>
    </dataValidation>
    <dataValidation type="textLength" operator="equal" allowBlank="1" showInputMessage="1" showErrorMessage="1" error="An Employee ID number is 6 digits long." sqref="G4" xr:uid="{00000000-0002-0000-05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500-000004000000}">
      <formula1>OFFSET($A$53,0,0,COUNTA($A:$A),1)</formula1>
    </dataValidation>
  </dataValidations>
  <hyperlinks>
    <hyperlink ref="A50:L50" r:id="rId1" display="If you are having problems with the timesheet or have any questions please contact Student Employment at 719.262.3454 or e-mail us at stuemp@uccs.edu" xr:uid="{00000000-0004-0000-0500-000000000000}"/>
    <hyperlink ref="A49" r:id="rId2" display="For the most up-to-date form, see our website at:  http://www.uccs.edu/~stuemp/formstuemp.htm" xr:uid="{00000000-0004-0000-0500-000001000000}"/>
    <hyperlink ref="A49:L49" r:id="rId3" display="For the most up-to-date form, see our website at:  http://www.uccs.edu/~stuemp/formstuemp.shtml" xr:uid="{00000000-0004-0000-0500-000002000000}"/>
  </hyperlinks>
  <printOptions horizontalCentered="1" verticalCentered="1"/>
  <pageMargins left="0" right="0" top="0.5" bottom="0.75" header="0.5" footer="0.5"/>
  <pageSetup scale="67" orientation="portrait" blackAndWhite="1" horizontalDpi="300" verticalDpi="300" r:id="rId4"/>
  <headerFooter alignWithMargins="0">
    <oddFooter>&amp;C&amp;Z&amp;F</oddFooter>
  </headerFooter>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pageSetUpPr fitToPage="1"/>
  </sheetPr>
  <dimension ref="A1:R319"/>
  <sheetViews>
    <sheetView topLeftCell="A10" workbookViewId="0">
      <selection activeCell="A21" sqref="A21"/>
    </sheetView>
  </sheetViews>
  <sheetFormatPr defaultColWidth="9.1796875" defaultRowHeight="15" x14ac:dyDescent="0.3"/>
  <cols>
    <col min="1" max="1" width="25.81640625" style="114" customWidth="1"/>
    <col min="2" max="2" width="25.453125" style="114" customWidth="1"/>
    <col min="3" max="3" width="13" style="114" customWidth="1"/>
    <col min="4" max="4" width="12.54296875" style="114" hidden="1" customWidth="1"/>
    <col min="5" max="6" width="9.1796875" style="114" hidden="1" customWidth="1"/>
    <col min="7" max="7" width="12.26953125" style="114" customWidth="1"/>
    <col min="8" max="9" width="9.1796875" style="114" hidden="1" customWidth="1"/>
    <col min="10" max="10" width="10.1796875" style="114" customWidth="1"/>
    <col min="11" max="11" width="15.453125" style="114" customWidth="1"/>
    <col min="12" max="12" width="13.7265625" style="114" customWidth="1"/>
    <col min="13" max="16384" width="9.1796875" style="114"/>
  </cols>
  <sheetData>
    <row r="1" spans="1:12" s="129" customFormat="1" ht="44.25" customHeight="1" thickTop="1" x14ac:dyDescent="0.65">
      <c r="A1" s="342" t="s">
        <v>0</v>
      </c>
      <c r="B1" s="343"/>
      <c r="C1" s="343"/>
      <c r="D1" s="343"/>
      <c r="E1" s="343"/>
      <c r="F1" s="343"/>
      <c r="G1" s="343"/>
      <c r="H1" s="343"/>
      <c r="I1" s="343"/>
      <c r="J1" s="343"/>
      <c r="K1" s="343"/>
      <c r="L1" s="344"/>
    </row>
    <row r="2" spans="1:12" s="130" customFormat="1" ht="33" customHeight="1" x14ac:dyDescent="0.6">
      <c r="A2" s="345" t="s">
        <v>1</v>
      </c>
      <c r="B2" s="346"/>
      <c r="C2" s="346"/>
      <c r="D2" s="346"/>
      <c r="E2" s="346"/>
      <c r="F2" s="346"/>
      <c r="G2" s="346"/>
      <c r="H2" s="346"/>
      <c r="I2" s="346"/>
      <c r="J2" s="346"/>
      <c r="K2" s="346"/>
      <c r="L2" s="347"/>
    </row>
    <row r="3" spans="1:12" ht="33.75" customHeight="1" thickBot="1" x14ac:dyDescent="0.45">
      <c r="A3" s="131"/>
      <c r="B3" s="132" t="s">
        <v>108</v>
      </c>
      <c r="C3" s="133" t="str">
        <f>'Summer 2026 Pay Schedule '!A15</f>
        <v>04 August - 15 August</v>
      </c>
      <c r="D3" s="133"/>
      <c r="E3" s="133"/>
      <c r="F3" s="133"/>
      <c r="G3" s="133"/>
      <c r="H3" s="133"/>
      <c r="I3" s="133"/>
      <c r="J3" s="133"/>
      <c r="K3" s="133"/>
      <c r="L3" s="134"/>
    </row>
    <row r="4" spans="1:12" ht="40.5" customHeight="1" thickTop="1" thickBot="1" x14ac:dyDescent="0.4">
      <c r="A4" s="135" t="s">
        <v>2</v>
      </c>
      <c r="B4" s="136"/>
      <c r="C4" s="137" t="s">
        <v>4</v>
      </c>
      <c r="D4" s="138"/>
      <c r="E4" s="138"/>
      <c r="F4" s="138"/>
      <c r="G4" s="139">
        <f>'05 Jul-18 Jul'!G4</f>
        <v>0</v>
      </c>
      <c r="H4" s="138"/>
      <c r="I4" s="138"/>
      <c r="J4" s="138"/>
      <c r="K4" s="137" t="s">
        <v>3</v>
      </c>
      <c r="L4" s="140">
        <f>'05 Jul-18 Jul'!L4</f>
        <v>0</v>
      </c>
    </row>
    <row r="5" spans="1:12" x14ac:dyDescent="0.3">
      <c r="A5" s="141"/>
      <c r="L5" s="142"/>
    </row>
    <row r="6" spans="1:12" ht="15.5" thickBot="1" x14ac:dyDescent="0.35">
      <c r="A6" s="141" t="s">
        <v>84</v>
      </c>
      <c r="B6" s="143">
        <f>'19 Jul-01 Aug'!B6</f>
        <v>0</v>
      </c>
      <c r="C6" s="144" t="str">
        <f>'19 Jul-01 Aug'!C6</f>
        <v>Percent</v>
      </c>
      <c r="G6" s="145" t="s">
        <v>84</v>
      </c>
      <c r="H6" s="145"/>
      <c r="I6" s="145"/>
      <c r="J6" s="456">
        <f>'19 Jul-01 Aug'!J6:K6</f>
        <v>0</v>
      </c>
      <c r="K6" s="456"/>
      <c r="L6" s="146" t="str">
        <f>'19 Jul-01 Aug'!L6</f>
        <v>Percent</v>
      </c>
    </row>
    <row r="7" spans="1:12" x14ac:dyDescent="0.3">
      <c r="A7" s="141"/>
      <c r="L7" s="142"/>
    </row>
    <row r="8" spans="1:12" ht="15.5" thickBot="1" x14ac:dyDescent="0.35">
      <c r="A8" s="141" t="s">
        <v>84</v>
      </c>
      <c r="B8" s="143">
        <f>'19 Jul-01 Aug'!B8</f>
        <v>0</v>
      </c>
      <c r="C8" s="144" t="str">
        <f>'19 Jul-01 Aug'!C8</f>
        <v>Percent</v>
      </c>
      <c r="G8" s="145" t="s">
        <v>84</v>
      </c>
      <c r="H8" s="145"/>
      <c r="I8" s="145"/>
      <c r="J8" s="456">
        <f>'19 Jul-01 Aug'!J8:K8</f>
        <v>0</v>
      </c>
      <c r="K8" s="456"/>
      <c r="L8" s="146" t="str">
        <f>'19 Jul-01 Aug'!L8</f>
        <v>Percent</v>
      </c>
    </row>
    <row r="9" spans="1:12" ht="28.5" customHeight="1" thickBot="1" x14ac:dyDescent="0.35">
      <c r="A9" s="141" t="s">
        <v>5</v>
      </c>
      <c r="B9" s="348">
        <f>'24 May-06 Jun'!B9:C9</f>
        <v>0</v>
      </c>
      <c r="C9" s="348"/>
      <c r="D9" s="147"/>
      <c r="E9" s="147"/>
      <c r="F9" s="147"/>
      <c r="G9" s="147"/>
      <c r="H9" s="147"/>
      <c r="I9" s="147"/>
      <c r="J9" s="147"/>
      <c r="K9" s="148" t="s">
        <v>6</v>
      </c>
      <c r="L9" s="149" t="str">
        <f>'19 Jul-01 Aug'!L9</f>
        <v>Summer 2026</v>
      </c>
    </row>
    <row r="10" spans="1:12" ht="32.25" customHeight="1" thickBot="1" x14ac:dyDescent="0.35">
      <c r="A10" s="141" t="s">
        <v>7</v>
      </c>
      <c r="B10" s="150">
        <f>'19 Jul-01 Aug'!B10</f>
        <v>0</v>
      </c>
      <c r="C10" s="148" t="s">
        <v>8</v>
      </c>
      <c r="D10" s="147"/>
      <c r="E10" s="147"/>
      <c r="F10" s="147"/>
      <c r="G10" s="151">
        <f>'19 Jul-01 Aug'!G10</f>
        <v>0</v>
      </c>
      <c r="H10" s="147"/>
      <c r="I10" s="147"/>
      <c r="J10" s="393" t="s">
        <v>21</v>
      </c>
      <c r="K10" s="394"/>
      <c r="L10" s="152">
        <f>IF(G10&lt;1,0,(B10-'19 Jul-01 Aug'!J36)/G10)</f>
        <v>0</v>
      </c>
    </row>
    <row r="11" spans="1:12" ht="39" customHeight="1" thickBot="1" x14ac:dyDescent="0.35">
      <c r="A11" s="457" t="s">
        <v>9</v>
      </c>
      <c r="B11" s="422"/>
      <c r="C11" s="422"/>
      <c r="D11" s="153"/>
      <c r="E11" s="153"/>
      <c r="F11" s="153"/>
      <c r="G11" s="154">
        <f>L10/10</f>
        <v>0</v>
      </c>
      <c r="H11" s="147"/>
      <c r="I11" s="147"/>
      <c r="J11" s="147"/>
      <c r="K11" s="147"/>
      <c r="L11" s="155"/>
    </row>
    <row r="12" spans="1:12" ht="18" thickBot="1" x14ac:dyDescent="0.35">
      <c r="A12" s="458"/>
      <c r="B12" s="459"/>
      <c r="C12" s="459"/>
      <c r="D12" s="459"/>
      <c r="E12" s="459"/>
      <c r="F12" s="459"/>
      <c r="G12" s="459"/>
      <c r="H12" s="459"/>
      <c r="I12" s="459"/>
      <c r="J12" s="459"/>
      <c r="K12" s="459"/>
      <c r="L12" s="460"/>
    </row>
    <row r="13" spans="1:12" ht="65.25" customHeight="1" thickTop="1" x14ac:dyDescent="0.3">
      <c r="A13" s="156" t="s">
        <v>12</v>
      </c>
      <c r="B13" s="157" t="s">
        <v>75</v>
      </c>
      <c r="C13" s="158" t="s">
        <v>17</v>
      </c>
      <c r="D13" s="159" t="s">
        <v>14</v>
      </c>
      <c r="E13" s="160" t="s">
        <v>76</v>
      </c>
      <c r="F13" s="161"/>
      <c r="G13" s="162" t="s">
        <v>15</v>
      </c>
      <c r="H13" s="163" t="s">
        <v>76</v>
      </c>
      <c r="I13" s="159"/>
      <c r="J13" s="164" t="s">
        <v>14</v>
      </c>
      <c r="K13" s="165" t="s">
        <v>16</v>
      </c>
      <c r="L13" s="166" t="s">
        <v>18</v>
      </c>
    </row>
    <row r="14" spans="1:12" x14ac:dyDescent="0.3">
      <c r="A14" s="167"/>
      <c r="B14" s="66"/>
      <c r="C14" s="67"/>
      <c r="D14" s="168">
        <f>C14-B14</f>
        <v>0</v>
      </c>
      <c r="E14" s="169">
        <f>D14</f>
        <v>0</v>
      </c>
      <c r="F14" s="170">
        <f>E14*24</f>
        <v>0</v>
      </c>
      <c r="G14" s="71"/>
      <c r="H14" s="171">
        <f>G14</f>
        <v>0</v>
      </c>
      <c r="I14" s="169">
        <f t="shared" ref="I14:I26" si="0">H14*24</f>
        <v>0</v>
      </c>
      <c r="J14" s="172">
        <f>F14-I14</f>
        <v>0</v>
      </c>
      <c r="K14" s="173">
        <f>J14*$G$10</f>
        <v>0</v>
      </c>
      <c r="L14" s="174">
        <f>L10-J14</f>
        <v>0</v>
      </c>
    </row>
    <row r="15" spans="1:12" x14ac:dyDescent="0.3">
      <c r="A15" s="167"/>
      <c r="B15" s="66"/>
      <c r="C15" s="67"/>
      <c r="D15" s="175">
        <f t="shared" ref="D15:D26" si="1">C15-B15</f>
        <v>0</v>
      </c>
      <c r="E15" s="176">
        <f t="shared" ref="E15:E26" si="2">D15</f>
        <v>0</v>
      </c>
      <c r="F15" s="177">
        <f t="shared" ref="F15:F26" si="3">E15*24</f>
        <v>0</v>
      </c>
      <c r="G15" s="71"/>
      <c r="H15" s="178">
        <f t="shared" ref="H15:H26" si="4">G15</f>
        <v>0</v>
      </c>
      <c r="I15" s="176">
        <f t="shared" si="0"/>
        <v>0</v>
      </c>
      <c r="J15" s="179">
        <f>F15-I15</f>
        <v>0</v>
      </c>
      <c r="K15" s="180">
        <f t="shared" ref="K15:K32" si="5">J15*$G$10</f>
        <v>0</v>
      </c>
      <c r="L15" s="174">
        <f>L14-J15</f>
        <v>0</v>
      </c>
    </row>
    <row r="16" spans="1:12" x14ac:dyDescent="0.3">
      <c r="A16" s="167"/>
      <c r="B16" s="66"/>
      <c r="C16" s="67"/>
      <c r="D16" s="168">
        <f t="shared" si="1"/>
        <v>0</v>
      </c>
      <c r="E16" s="169">
        <f t="shared" si="2"/>
        <v>0</v>
      </c>
      <c r="F16" s="170">
        <f t="shared" si="3"/>
        <v>0</v>
      </c>
      <c r="G16" s="71"/>
      <c r="H16" s="171">
        <f t="shared" si="4"/>
        <v>0</v>
      </c>
      <c r="I16" s="169">
        <f t="shared" si="0"/>
        <v>0</v>
      </c>
      <c r="J16" s="172">
        <f>F16-I16</f>
        <v>0</v>
      </c>
      <c r="K16" s="173">
        <f t="shared" si="5"/>
        <v>0</v>
      </c>
      <c r="L16" s="181">
        <f t="shared" ref="L16:L26" si="6">L15-J16</f>
        <v>0</v>
      </c>
    </row>
    <row r="17" spans="1:13" x14ac:dyDescent="0.3">
      <c r="A17" s="167"/>
      <c r="B17" s="66"/>
      <c r="C17" s="67"/>
      <c r="D17" s="175">
        <f t="shared" si="1"/>
        <v>0</v>
      </c>
      <c r="E17" s="176">
        <f t="shared" si="2"/>
        <v>0</v>
      </c>
      <c r="F17" s="177">
        <f t="shared" si="3"/>
        <v>0</v>
      </c>
      <c r="G17" s="71"/>
      <c r="H17" s="178">
        <f t="shared" si="4"/>
        <v>0</v>
      </c>
      <c r="I17" s="176">
        <f t="shared" si="0"/>
        <v>0</v>
      </c>
      <c r="J17" s="179">
        <f t="shared" ref="J17:J26" si="7">F17-I17</f>
        <v>0</v>
      </c>
      <c r="K17" s="180">
        <f t="shared" si="5"/>
        <v>0</v>
      </c>
      <c r="L17" s="182">
        <f t="shared" si="6"/>
        <v>0</v>
      </c>
    </row>
    <row r="18" spans="1:13" x14ac:dyDescent="0.3">
      <c r="A18" s="167"/>
      <c r="B18" s="66"/>
      <c r="C18" s="67"/>
      <c r="D18" s="168">
        <f t="shared" si="1"/>
        <v>0</v>
      </c>
      <c r="E18" s="169">
        <f t="shared" si="2"/>
        <v>0</v>
      </c>
      <c r="F18" s="170">
        <f t="shared" si="3"/>
        <v>0</v>
      </c>
      <c r="G18" s="71"/>
      <c r="H18" s="171">
        <f t="shared" si="4"/>
        <v>0</v>
      </c>
      <c r="I18" s="169">
        <f t="shared" si="0"/>
        <v>0</v>
      </c>
      <c r="J18" s="172">
        <f t="shared" si="7"/>
        <v>0</v>
      </c>
      <c r="K18" s="173">
        <f t="shared" si="5"/>
        <v>0</v>
      </c>
      <c r="L18" s="182">
        <f t="shared" si="6"/>
        <v>0</v>
      </c>
    </row>
    <row r="19" spans="1:13" x14ac:dyDescent="0.3">
      <c r="A19" s="167"/>
      <c r="B19" s="66"/>
      <c r="C19" s="67"/>
      <c r="D19" s="175">
        <f t="shared" si="1"/>
        <v>0</v>
      </c>
      <c r="E19" s="176">
        <f t="shared" si="2"/>
        <v>0</v>
      </c>
      <c r="F19" s="177">
        <f t="shared" si="3"/>
        <v>0</v>
      </c>
      <c r="G19" s="71"/>
      <c r="H19" s="178">
        <f t="shared" si="4"/>
        <v>0</v>
      </c>
      <c r="I19" s="176">
        <f t="shared" si="0"/>
        <v>0</v>
      </c>
      <c r="J19" s="179">
        <f t="shared" si="7"/>
        <v>0</v>
      </c>
      <c r="K19" s="180">
        <f t="shared" si="5"/>
        <v>0</v>
      </c>
      <c r="L19" s="182">
        <f t="shared" si="6"/>
        <v>0</v>
      </c>
    </row>
    <row r="20" spans="1:13" x14ac:dyDescent="0.3">
      <c r="A20" s="167"/>
      <c r="B20" s="66"/>
      <c r="C20" s="67"/>
      <c r="D20" s="168">
        <f t="shared" si="1"/>
        <v>0</v>
      </c>
      <c r="E20" s="169">
        <f t="shared" si="2"/>
        <v>0</v>
      </c>
      <c r="F20" s="170">
        <f t="shared" si="3"/>
        <v>0</v>
      </c>
      <c r="G20" s="71"/>
      <c r="H20" s="171">
        <f t="shared" si="4"/>
        <v>0</v>
      </c>
      <c r="I20" s="169">
        <f t="shared" si="0"/>
        <v>0</v>
      </c>
      <c r="J20" s="172">
        <f t="shared" si="7"/>
        <v>0</v>
      </c>
      <c r="K20" s="173">
        <f t="shared" si="5"/>
        <v>0</v>
      </c>
      <c r="L20" s="182">
        <f t="shared" si="6"/>
        <v>0</v>
      </c>
    </row>
    <row r="21" spans="1:13" x14ac:dyDescent="0.3">
      <c r="A21" s="167"/>
      <c r="B21" s="66"/>
      <c r="C21" s="67"/>
      <c r="D21" s="175">
        <f t="shared" si="1"/>
        <v>0</v>
      </c>
      <c r="E21" s="176">
        <f t="shared" si="2"/>
        <v>0</v>
      </c>
      <c r="F21" s="177">
        <f t="shared" si="3"/>
        <v>0</v>
      </c>
      <c r="G21" s="71"/>
      <c r="H21" s="178">
        <f t="shared" si="4"/>
        <v>0</v>
      </c>
      <c r="I21" s="176">
        <f t="shared" si="0"/>
        <v>0</v>
      </c>
      <c r="J21" s="179">
        <f t="shared" si="7"/>
        <v>0</v>
      </c>
      <c r="K21" s="180">
        <f t="shared" si="5"/>
        <v>0</v>
      </c>
      <c r="L21" s="174">
        <f t="shared" si="6"/>
        <v>0</v>
      </c>
    </row>
    <row r="22" spans="1:13" x14ac:dyDescent="0.3">
      <c r="A22" s="167"/>
      <c r="B22" s="66"/>
      <c r="C22" s="67"/>
      <c r="D22" s="168">
        <f t="shared" si="1"/>
        <v>0</v>
      </c>
      <c r="E22" s="169">
        <f t="shared" si="2"/>
        <v>0</v>
      </c>
      <c r="F22" s="170">
        <f t="shared" si="3"/>
        <v>0</v>
      </c>
      <c r="G22" s="71"/>
      <c r="H22" s="171">
        <f t="shared" si="4"/>
        <v>0</v>
      </c>
      <c r="I22" s="169">
        <f t="shared" si="0"/>
        <v>0</v>
      </c>
      <c r="J22" s="172">
        <f t="shared" si="7"/>
        <v>0</v>
      </c>
      <c r="K22" s="173">
        <f t="shared" si="5"/>
        <v>0</v>
      </c>
      <c r="L22" s="174">
        <f t="shared" si="6"/>
        <v>0</v>
      </c>
    </row>
    <row r="23" spans="1:13" x14ac:dyDescent="0.3">
      <c r="A23" s="167"/>
      <c r="B23" s="66"/>
      <c r="C23" s="67"/>
      <c r="D23" s="175">
        <f t="shared" si="1"/>
        <v>0</v>
      </c>
      <c r="E23" s="176">
        <f t="shared" si="2"/>
        <v>0</v>
      </c>
      <c r="F23" s="177">
        <f t="shared" si="3"/>
        <v>0</v>
      </c>
      <c r="G23" s="71"/>
      <c r="H23" s="178">
        <f t="shared" si="4"/>
        <v>0</v>
      </c>
      <c r="I23" s="176">
        <f t="shared" si="0"/>
        <v>0</v>
      </c>
      <c r="J23" s="179">
        <f t="shared" si="7"/>
        <v>0</v>
      </c>
      <c r="K23" s="180">
        <f t="shared" si="5"/>
        <v>0</v>
      </c>
      <c r="L23" s="174">
        <f t="shared" si="6"/>
        <v>0</v>
      </c>
    </row>
    <row r="24" spans="1:13" x14ac:dyDescent="0.3">
      <c r="A24" s="167"/>
      <c r="B24" s="66"/>
      <c r="C24" s="67"/>
      <c r="D24" s="168">
        <f t="shared" si="1"/>
        <v>0</v>
      </c>
      <c r="E24" s="169">
        <f t="shared" si="2"/>
        <v>0</v>
      </c>
      <c r="F24" s="170">
        <f t="shared" si="3"/>
        <v>0</v>
      </c>
      <c r="G24" s="71"/>
      <c r="H24" s="171">
        <f t="shared" si="4"/>
        <v>0</v>
      </c>
      <c r="I24" s="169">
        <f t="shared" si="0"/>
        <v>0</v>
      </c>
      <c r="J24" s="172">
        <f t="shared" si="7"/>
        <v>0</v>
      </c>
      <c r="K24" s="173">
        <f t="shared" si="5"/>
        <v>0</v>
      </c>
      <c r="L24" s="181">
        <f t="shared" si="6"/>
        <v>0</v>
      </c>
    </row>
    <row r="25" spans="1:13" x14ac:dyDescent="0.3">
      <c r="A25" s="167"/>
      <c r="B25" s="66"/>
      <c r="C25" s="67"/>
      <c r="D25" s="175">
        <f t="shared" si="1"/>
        <v>0</v>
      </c>
      <c r="E25" s="176">
        <f t="shared" si="2"/>
        <v>0</v>
      </c>
      <c r="F25" s="177">
        <f t="shared" si="3"/>
        <v>0</v>
      </c>
      <c r="G25" s="71"/>
      <c r="H25" s="178">
        <f t="shared" si="4"/>
        <v>0</v>
      </c>
      <c r="I25" s="177">
        <f t="shared" si="0"/>
        <v>0</v>
      </c>
      <c r="J25" s="183">
        <f t="shared" si="7"/>
        <v>0</v>
      </c>
      <c r="K25" s="180">
        <f t="shared" si="5"/>
        <v>0</v>
      </c>
      <c r="L25" s="182">
        <f t="shared" si="6"/>
        <v>0</v>
      </c>
    </row>
    <row r="26" spans="1:13" x14ac:dyDescent="0.3">
      <c r="A26" s="167"/>
      <c r="B26" s="66"/>
      <c r="C26" s="67"/>
      <c r="D26" s="168">
        <f t="shared" si="1"/>
        <v>0</v>
      </c>
      <c r="E26" s="169">
        <f t="shared" si="2"/>
        <v>0</v>
      </c>
      <c r="F26" s="170">
        <f t="shared" si="3"/>
        <v>0</v>
      </c>
      <c r="G26" s="71"/>
      <c r="H26" s="171">
        <f t="shared" si="4"/>
        <v>0</v>
      </c>
      <c r="I26" s="169">
        <f t="shared" si="0"/>
        <v>0</v>
      </c>
      <c r="J26" s="172">
        <f t="shared" si="7"/>
        <v>0</v>
      </c>
      <c r="K26" s="173">
        <f t="shared" si="5"/>
        <v>0</v>
      </c>
      <c r="L26" s="182">
        <f t="shared" si="6"/>
        <v>0</v>
      </c>
    </row>
    <row r="27" spans="1:13" x14ac:dyDescent="0.3">
      <c r="A27" s="167"/>
      <c r="B27" s="66"/>
      <c r="C27" s="67"/>
      <c r="D27" s="175">
        <f t="shared" ref="D27:D32" si="8">C27-B27</f>
        <v>0</v>
      </c>
      <c r="E27" s="176">
        <f t="shared" ref="E27:E32" si="9">D27</f>
        <v>0</v>
      </c>
      <c r="F27" s="177">
        <f t="shared" ref="F27:F32" si="10">E27*24</f>
        <v>0</v>
      </c>
      <c r="G27" s="71"/>
      <c r="H27" s="178">
        <f t="shared" ref="H27:H32" si="11">G27</f>
        <v>0</v>
      </c>
      <c r="I27" s="176">
        <f t="shared" ref="I27:I32" si="12">H27*24</f>
        <v>0</v>
      </c>
      <c r="J27" s="179">
        <f t="shared" ref="J27:J32" si="13">F27-I27</f>
        <v>0</v>
      </c>
      <c r="K27" s="180">
        <f t="shared" si="5"/>
        <v>0</v>
      </c>
      <c r="L27" s="181">
        <f t="shared" ref="L27:L32" si="14">L26-J27</f>
        <v>0</v>
      </c>
    </row>
    <row r="28" spans="1:13" x14ac:dyDescent="0.3">
      <c r="A28" s="167"/>
      <c r="B28" s="66"/>
      <c r="C28" s="67"/>
      <c r="D28" s="168">
        <f t="shared" si="8"/>
        <v>0</v>
      </c>
      <c r="E28" s="169">
        <f t="shared" si="9"/>
        <v>0</v>
      </c>
      <c r="F28" s="170">
        <f t="shared" si="10"/>
        <v>0</v>
      </c>
      <c r="G28" s="71"/>
      <c r="H28" s="171">
        <f t="shared" si="11"/>
        <v>0</v>
      </c>
      <c r="I28" s="169">
        <f t="shared" si="12"/>
        <v>0</v>
      </c>
      <c r="J28" s="172">
        <f t="shared" si="13"/>
        <v>0</v>
      </c>
      <c r="K28" s="173">
        <f t="shared" si="5"/>
        <v>0</v>
      </c>
      <c r="L28" s="182">
        <f t="shared" si="14"/>
        <v>0</v>
      </c>
    </row>
    <row r="29" spans="1:13" x14ac:dyDescent="0.3">
      <c r="A29" s="167"/>
      <c r="B29" s="66"/>
      <c r="C29" s="67"/>
      <c r="D29" s="175">
        <f t="shared" si="8"/>
        <v>0</v>
      </c>
      <c r="E29" s="176">
        <f t="shared" si="9"/>
        <v>0</v>
      </c>
      <c r="F29" s="177">
        <f t="shared" si="10"/>
        <v>0</v>
      </c>
      <c r="G29" s="71"/>
      <c r="H29" s="178">
        <f t="shared" si="11"/>
        <v>0</v>
      </c>
      <c r="I29" s="176">
        <f t="shared" si="12"/>
        <v>0</v>
      </c>
      <c r="J29" s="179">
        <f t="shared" si="13"/>
        <v>0</v>
      </c>
      <c r="K29" s="180">
        <f t="shared" si="5"/>
        <v>0</v>
      </c>
      <c r="L29" s="182">
        <f t="shared" si="14"/>
        <v>0</v>
      </c>
    </row>
    <row r="30" spans="1:13" ht="15.75" customHeight="1" x14ac:dyDescent="0.3">
      <c r="A30" s="167"/>
      <c r="B30" s="66"/>
      <c r="C30" s="67"/>
      <c r="D30" s="168">
        <f t="shared" si="8"/>
        <v>0</v>
      </c>
      <c r="E30" s="169">
        <f t="shared" si="9"/>
        <v>0</v>
      </c>
      <c r="F30" s="170">
        <f t="shared" si="10"/>
        <v>0</v>
      </c>
      <c r="G30" s="71"/>
      <c r="H30" s="171">
        <f t="shared" si="11"/>
        <v>0</v>
      </c>
      <c r="I30" s="169">
        <f t="shared" si="12"/>
        <v>0</v>
      </c>
      <c r="J30" s="172">
        <f t="shared" si="13"/>
        <v>0</v>
      </c>
      <c r="K30" s="173">
        <f t="shared" si="5"/>
        <v>0</v>
      </c>
      <c r="L30" s="174">
        <f t="shared" si="14"/>
        <v>0</v>
      </c>
      <c r="M30" s="153"/>
    </row>
    <row r="31" spans="1:13" ht="15.75" customHeight="1" x14ac:dyDescent="0.3">
      <c r="A31" s="167"/>
      <c r="B31" s="66"/>
      <c r="C31" s="67"/>
      <c r="D31" s="175">
        <f t="shared" si="8"/>
        <v>0</v>
      </c>
      <c r="E31" s="176">
        <f t="shared" si="9"/>
        <v>0</v>
      </c>
      <c r="F31" s="177">
        <f t="shared" si="10"/>
        <v>0</v>
      </c>
      <c r="G31" s="71"/>
      <c r="H31" s="178">
        <f t="shared" si="11"/>
        <v>0</v>
      </c>
      <c r="I31" s="176">
        <f t="shared" si="12"/>
        <v>0</v>
      </c>
      <c r="J31" s="179">
        <f t="shared" si="13"/>
        <v>0</v>
      </c>
      <c r="K31" s="180">
        <f t="shared" si="5"/>
        <v>0</v>
      </c>
      <c r="L31" s="174">
        <f t="shared" si="14"/>
        <v>0</v>
      </c>
      <c r="M31" s="153"/>
    </row>
    <row r="32" spans="1:13" s="192" customFormat="1" ht="15.75" customHeight="1" thickBot="1" x14ac:dyDescent="0.45">
      <c r="A32" s="167"/>
      <c r="B32" s="66"/>
      <c r="C32" s="67"/>
      <c r="D32" s="184">
        <f t="shared" si="8"/>
        <v>0</v>
      </c>
      <c r="E32" s="185">
        <f t="shared" si="9"/>
        <v>0</v>
      </c>
      <c r="F32" s="186">
        <f t="shared" si="10"/>
        <v>0</v>
      </c>
      <c r="G32" s="71"/>
      <c r="H32" s="187">
        <f t="shared" si="11"/>
        <v>0</v>
      </c>
      <c r="I32" s="185">
        <f t="shared" si="12"/>
        <v>0</v>
      </c>
      <c r="J32" s="188">
        <f t="shared" si="13"/>
        <v>0</v>
      </c>
      <c r="K32" s="189">
        <f t="shared" si="5"/>
        <v>0</v>
      </c>
      <c r="L32" s="190">
        <f t="shared" si="14"/>
        <v>0</v>
      </c>
      <c r="M32" s="191"/>
    </row>
    <row r="33" spans="1:18" s="192" customFormat="1" ht="21" thickTop="1" thickBot="1" x14ac:dyDescent="0.45">
      <c r="A33" s="461" t="s">
        <v>13</v>
      </c>
      <c r="B33" s="462"/>
      <c r="C33" s="463"/>
      <c r="D33" s="463"/>
      <c r="E33" s="463"/>
      <c r="F33" s="463"/>
      <c r="G33" s="463"/>
      <c r="H33" s="463"/>
      <c r="I33" s="463"/>
      <c r="J33" s="463"/>
      <c r="K33" s="463"/>
      <c r="L33" s="464"/>
      <c r="M33" s="191"/>
    </row>
    <row r="34" spans="1:18" ht="43.5" customHeight="1" thickTop="1" x14ac:dyDescent="0.3">
      <c r="A34" s="153"/>
      <c r="B34" s="153"/>
      <c r="C34" s="153"/>
      <c r="D34" s="153"/>
      <c r="E34" s="153"/>
      <c r="F34" s="153"/>
      <c r="G34" s="153"/>
      <c r="H34" s="153"/>
      <c r="I34" s="153"/>
      <c r="J34" s="153"/>
      <c r="K34" s="153"/>
      <c r="L34" s="153"/>
      <c r="M34" s="153"/>
    </row>
    <row r="35" spans="1:18" ht="17.5" x14ac:dyDescent="0.35">
      <c r="B35" s="405" t="s">
        <v>77</v>
      </c>
      <c r="C35" s="428"/>
      <c r="D35" s="153"/>
      <c r="E35" s="153"/>
      <c r="F35" s="153"/>
      <c r="G35" s="153"/>
      <c r="H35" s="153"/>
      <c r="I35" s="153"/>
      <c r="J35" s="391" t="str">
        <f>'19 Jul-01 Aug'!J35:L35</f>
        <v>Summer Semester TOTAL</v>
      </c>
      <c r="K35" s="392"/>
      <c r="L35" s="392"/>
      <c r="M35" s="153"/>
    </row>
    <row r="36" spans="1:18" ht="17.5" x14ac:dyDescent="0.35">
      <c r="A36" s="193" t="s">
        <v>16</v>
      </c>
      <c r="B36" s="447">
        <f>G10*B37</f>
        <v>0</v>
      </c>
      <c r="C36" s="448"/>
      <c r="D36" s="194"/>
      <c r="E36" s="195"/>
      <c r="F36" s="196"/>
      <c r="G36" s="197"/>
      <c r="H36" s="198"/>
      <c r="I36" s="196"/>
      <c r="J36" s="447">
        <f>'24 May-06 Jun'!B36+'07 Jun-20 Jun'!B36+'21 Jun-04 Jul'!B36+'05 Jul-18 Jul'!B36+'19 Jul-01 Aug'!B36+B36</f>
        <v>0</v>
      </c>
      <c r="K36" s="449"/>
      <c r="L36" s="450"/>
    </row>
    <row r="37" spans="1:18" ht="35.25" customHeight="1" x14ac:dyDescent="0.4">
      <c r="A37" s="199" t="s">
        <v>14</v>
      </c>
      <c r="B37" s="453">
        <f>SUM(J14:J27)</f>
        <v>0</v>
      </c>
      <c r="C37" s="454"/>
      <c r="D37" s="200"/>
      <c r="E37" s="201"/>
      <c r="F37" s="202"/>
      <c r="G37" s="203"/>
      <c r="H37" s="200"/>
      <c r="I37" s="202"/>
      <c r="J37" s="455">
        <f>'24 May-06 Jun'!B37+'07 Jun-20 Jun'!B37+'21 Jun-04 Jul'!B37+'05 Jul-18 Jul'!B37+'19 Jul-01 Aug'!B37+B37</f>
        <v>0</v>
      </c>
      <c r="K37" s="449"/>
      <c r="L37" s="450"/>
    </row>
    <row r="38" spans="1:18" ht="20" x14ac:dyDescent="0.4">
      <c r="A38" s="199"/>
      <c r="B38" s="204"/>
      <c r="C38" s="387" t="s">
        <v>88</v>
      </c>
      <c r="D38" s="431"/>
      <c r="E38" s="431"/>
      <c r="F38" s="431"/>
      <c r="G38" s="432"/>
      <c r="H38" s="431"/>
      <c r="I38" s="431"/>
      <c r="J38" s="432"/>
      <c r="K38" s="204">
        <f>L27</f>
        <v>0</v>
      </c>
      <c r="L38" s="205"/>
    </row>
    <row r="39" spans="1:18" ht="21.75" customHeight="1" x14ac:dyDescent="0.3">
      <c r="A39" s="451"/>
      <c r="B39" s="451"/>
      <c r="C39" s="451"/>
      <c r="D39" s="153"/>
      <c r="E39" s="153"/>
      <c r="F39" s="153"/>
      <c r="H39" s="153"/>
      <c r="I39" s="153"/>
      <c r="J39" s="153"/>
      <c r="K39" s="206">
        <f ca="1">TODAY()</f>
        <v>46160</v>
      </c>
      <c r="L39" s="153"/>
      <c r="M39" s="207"/>
      <c r="N39" s="207"/>
      <c r="O39" s="207"/>
      <c r="P39" s="207"/>
    </row>
    <row r="40" spans="1:18" ht="18" customHeight="1" x14ac:dyDescent="0.3">
      <c r="A40" s="376" t="s">
        <v>19</v>
      </c>
      <c r="B40" s="423"/>
      <c r="C40" s="423"/>
      <c r="D40" s="153"/>
      <c r="E40" s="153"/>
      <c r="F40" s="153"/>
      <c r="H40" s="153"/>
      <c r="I40" s="153"/>
      <c r="J40" s="153"/>
      <c r="K40" s="208" t="s">
        <v>12</v>
      </c>
      <c r="L40" s="153"/>
      <c r="M40" s="110"/>
      <c r="N40" s="110"/>
      <c r="O40" s="209"/>
      <c r="P40" s="209"/>
      <c r="Q40" s="209"/>
      <c r="R40" s="209"/>
    </row>
    <row r="41" spans="1:18" ht="19.5" customHeight="1" x14ac:dyDescent="0.3">
      <c r="A41" s="210" t="s">
        <v>111</v>
      </c>
      <c r="B41" s="211" t="str">
        <f>'Summer 2026 Pay Schedule '!C15</f>
        <v>Friday, August 28th, 2026</v>
      </c>
      <c r="C41" s="210"/>
      <c r="D41" s="153"/>
      <c r="E41" s="153"/>
      <c r="F41" s="153"/>
      <c r="G41" s="153"/>
      <c r="H41" s="153"/>
      <c r="I41" s="153"/>
      <c r="J41" s="153"/>
      <c r="K41" s="153"/>
      <c r="L41" s="153"/>
      <c r="M41" s="110"/>
      <c r="N41" s="212"/>
      <c r="O41" s="209"/>
      <c r="P41" s="209"/>
      <c r="Q41" s="209"/>
      <c r="R41" s="209"/>
    </row>
    <row r="42" spans="1:18" ht="27.75" customHeight="1" thickBot="1" x14ac:dyDescent="0.35">
      <c r="A42" s="451"/>
      <c r="B42" s="451"/>
      <c r="C42" s="451"/>
    </row>
    <row r="43" spans="1:18" x14ac:dyDescent="0.3">
      <c r="A43" s="376" t="s">
        <v>86</v>
      </c>
      <c r="B43" s="423"/>
      <c r="C43" s="423"/>
      <c r="F43" s="213" t="s">
        <v>12</v>
      </c>
    </row>
    <row r="44" spans="1:18" s="147" customFormat="1" ht="24.75" customHeight="1" x14ac:dyDescent="0.3">
      <c r="A44" s="416" t="s">
        <v>87</v>
      </c>
      <c r="B44" s="394"/>
      <c r="C44" s="394"/>
      <c r="D44" s="394"/>
      <c r="E44" s="394"/>
      <c r="F44" s="394"/>
      <c r="G44" s="394"/>
      <c r="H44" s="394"/>
      <c r="I44" s="394"/>
      <c r="J44" s="394"/>
      <c r="K44" s="394"/>
      <c r="L44" s="394"/>
    </row>
    <row r="45" spans="1:18" s="147" customFormat="1" ht="52.5" customHeight="1" x14ac:dyDescent="0.3">
      <c r="A45" s="334" t="s">
        <v>106</v>
      </c>
      <c r="B45" s="335"/>
      <c r="C45" s="335"/>
      <c r="D45" s="335"/>
      <c r="E45" s="335"/>
      <c r="F45" s="335"/>
      <c r="G45" s="335"/>
      <c r="H45" s="335"/>
      <c r="I45" s="335"/>
      <c r="J45" s="335"/>
      <c r="K45" s="335"/>
      <c r="L45" s="335"/>
      <c r="M45" s="335"/>
      <c r="N45" s="335"/>
    </row>
    <row r="46" spans="1:18" ht="51" customHeight="1" x14ac:dyDescent="0.3">
      <c r="A46" s="334" t="s">
        <v>107</v>
      </c>
      <c r="B46" s="335"/>
      <c r="C46" s="335"/>
      <c r="D46" s="335"/>
      <c r="E46" s="335"/>
      <c r="F46" s="335"/>
      <c r="G46" s="335"/>
      <c r="H46" s="335"/>
      <c r="I46" s="335"/>
      <c r="J46" s="335"/>
      <c r="K46" s="335"/>
      <c r="L46" s="335"/>
      <c r="M46" s="335"/>
    </row>
    <row r="47" spans="1:18" x14ac:dyDescent="0.3">
      <c r="A47" s="214" t="s">
        <v>20</v>
      </c>
      <c r="B47" s="425"/>
      <c r="C47" s="426"/>
      <c r="D47" s="427"/>
      <c r="E47" s="427"/>
      <c r="F47" s="427"/>
      <c r="G47" s="426"/>
      <c r="H47" s="426"/>
      <c r="I47" s="426"/>
      <c r="J47" s="426"/>
      <c r="K47" s="426"/>
      <c r="L47" s="426"/>
    </row>
    <row r="48" spans="1:18" x14ac:dyDescent="0.3">
      <c r="B48" s="452"/>
      <c r="C48" s="452"/>
      <c r="D48" s="452"/>
      <c r="E48" s="452"/>
      <c r="F48" s="452"/>
      <c r="G48" s="452"/>
      <c r="H48" s="452"/>
      <c r="I48" s="452"/>
      <c r="J48" s="452"/>
      <c r="K48" s="452"/>
      <c r="L48" s="452"/>
    </row>
    <row r="49" spans="1:12" x14ac:dyDescent="0.3">
      <c r="A49" s="331" t="s">
        <v>92</v>
      </c>
      <c r="B49" s="331"/>
      <c r="C49" s="331"/>
      <c r="D49" s="331"/>
      <c r="E49" s="331"/>
      <c r="F49" s="331"/>
      <c r="G49" s="331"/>
      <c r="H49" s="331"/>
      <c r="I49" s="331"/>
      <c r="J49" s="331"/>
      <c r="K49" s="331"/>
      <c r="L49" s="331"/>
    </row>
    <row r="50" spans="1:12" x14ac:dyDescent="0.3">
      <c r="A50" s="424" t="s">
        <v>96</v>
      </c>
      <c r="B50" s="424"/>
      <c r="C50" s="424"/>
      <c r="D50" s="424"/>
      <c r="E50" s="424"/>
      <c r="F50" s="424"/>
      <c r="G50" s="424"/>
      <c r="H50" s="424"/>
      <c r="I50" s="424"/>
      <c r="J50" s="424"/>
      <c r="K50" s="424"/>
      <c r="L50" s="424"/>
    </row>
    <row r="51" spans="1:12" hidden="1" x14ac:dyDescent="0.3"/>
    <row r="52" spans="1:12" hidden="1" x14ac:dyDescent="0.3"/>
    <row r="53" spans="1:12" hidden="1" x14ac:dyDescent="0.3">
      <c r="A53" s="113" t="s">
        <v>22</v>
      </c>
      <c r="J53" s="114" t="s">
        <v>85</v>
      </c>
      <c r="K53" s="115"/>
    </row>
    <row r="54" spans="1:12" hidden="1" x14ac:dyDescent="0.3">
      <c r="A54" s="116"/>
      <c r="J54" s="115">
        <v>0.05</v>
      </c>
    </row>
    <row r="55" spans="1:12" hidden="1" x14ac:dyDescent="0.3">
      <c r="A55" s="116" t="s">
        <v>118</v>
      </c>
      <c r="J55" s="115">
        <v>0.1</v>
      </c>
    </row>
    <row r="56" spans="1:12" hidden="1" x14ac:dyDescent="0.3">
      <c r="A56" s="116" t="s">
        <v>119</v>
      </c>
      <c r="J56" s="115">
        <v>0.15</v>
      </c>
    </row>
    <row r="57" spans="1:12" hidden="1" x14ac:dyDescent="0.3">
      <c r="A57" s="116" t="s">
        <v>120</v>
      </c>
      <c r="J57" s="115">
        <v>0.2</v>
      </c>
    </row>
    <row r="58" spans="1:12" hidden="1" x14ac:dyDescent="0.3">
      <c r="A58" s="116" t="s">
        <v>121</v>
      </c>
      <c r="J58" s="115">
        <v>0.25</v>
      </c>
    </row>
    <row r="59" spans="1:12" hidden="1" x14ac:dyDescent="0.3">
      <c r="A59" s="116" t="s">
        <v>122</v>
      </c>
      <c r="J59" s="115">
        <v>0.3</v>
      </c>
    </row>
    <row r="60" spans="1:12" hidden="1" x14ac:dyDescent="0.3">
      <c r="A60" s="116" t="s">
        <v>123</v>
      </c>
      <c r="J60" s="115">
        <v>0.33</v>
      </c>
    </row>
    <row r="61" spans="1:12" hidden="1" x14ac:dyDescent="0.3">
      <c r="A61" s="116" t="s">
        <v>124</v>
      </c>
      <c r="J61" s="115">
        <v>0.34</v>
      </c>
    </row>
    <row r="62" spans="1:12" hidden="1" x14ac:dyDescent="0.3">
      <c r="A62" s="116" t="s">
        <v>125</v>
      </c>
      <c r="J62" s="115">
        <v>0.35</v>
      </c>
    </row>
    <row r="63" spans="1:12" hidden="1" x14ac:dyDescent="0.3">
      <c r="A63" s="116" t="s">
        <v>126</v>
      </c>
      <c r="J63" s="115">
        <v>0.4</v>
      </c>
    </row>
    <row r="64" spans="1:12" hidden="1" x14ac:dyDescent="0.3">
      <c r="A64" s="116" t="s">
        <v>127</v>
      </c>
      <c r="J64" s="115">
        <v>0.45</v>
      </c>
    </row>
    <row r="65" spans="1:10" hidden="1" x14ac:dyDescent="0.3">
      <c r="A65" s="116" t="s">
        <v>128</v>
      </c>
      <c r="J65" s="115">
        <v>0.5</v>
      </c>
    </row>
    <row r="66" spans="1:10" hidden="1" x14ac:dyDescent="0.3">
      <c r="A66" s="116" t="s">
        <v>129</v>
      </c>
      <c r="J66" s="115">
        <v>0.55000000000000004</v>
      </c>
    </row>
    <row r="67" spans="1:10" hidden="1" x14ac:dyDescent="0.3">
      <c r="A67" s="116" t="s">
        <v>130</v>
      </c>
      <c r="J67" s="115">
        <v>0.6</v>
      </c>
    </row>
    <row r="68" spans="1:10" hidden="1" x14ac:dyDescent="0.3">
      <c r="A68" s="116" t="s">
        <v>131</v>
      </c>
      <c r="J68" s="115">
        <v>0.65</v>
      </c>
    </row>
    <row r="69" spans="1:10" hidden="1" x14ac:dyDescent="0.3">
      <c r="A69" s="116" t="s">
        <v>132</v>
      </c>
      <c r="J69" s="115">
        <v>0.7</v>
      </c>
    </row>
    <row r="70" spans="1:10" hidden="1" x14ac:dyDescent="0.3">
      <c r="A70" s="116" t="s">
        <v>133</v>
      </c>
      <c r="J70" s="115">
        <v>0.75</v>
      </c>
    </row>
    <row r="71" spans="1:10" hidden="1" x14ac:dyDescent="0.3">
      <c r="A71" s="116" t="s">
        <v>134</v>
      </c>
      <c r="J71" s="115">
        <v>0.8</v>
      </c>
    </row>
    <row r="72" spans="1:10" hidden="1" x14ac:dyDescent="0.3">
      <c r="A72" s="116" t="s">
        <v>135</v>
      </c>
      <c r="J72" s="115">
        <v>0.85</v>
      </c>
    </row>
    <row r="73" spans="1:10" hidden="1" x14ac:dyDescent="0.3">
      <c r="A73" s="116" t="s">
        <v>136</v>
      </c>
      <c r="J73" s="115">
        <v>0.9</v>
      </c>
    </row>
    <row r="74" spans="1:10" hidden="1" x14ac:dyDescent="0.3">
      <c r="A74" s="116" t="s">
        <v>137</v>
      </c>
      <c r="J74" s="115">
        <v>0.95</v>
      </c>
    </row>
    <row r="75" spans="1:10" hidden="1" x14ac:dyDescent="0.3">
      <c r="A75" s="116" t="s">
        <v>138</v>
      </c>
      <c r="J75" s="115">
        <v>1</v>
      </c>
    </row>
    <row r="76" spans="1:10" hidden="1" x14ac:dyDescent="0.3">
      <c r="A76" s="116" t="s">
        <v>139</v>
      </c>
    </row>
    <row r="77" spans="1:10" hidden="1" x14ac:dyDescent="0.3">
      <c r="A77" s="116" t="s">
        <v>140</v>
      </c>
    </row>
    <row r="78" spans="1:10" hidden="1" x14ac:dyDescent="0.3">
      <c r="A78" s="116" t="s">
        <v>141</v>
      </c>
    </row>
    <row r="79" spans="1:10" hidden="1" x14ac:dyDescent="0.3">
      <c r="A79" s="116" t="s">
        <v>142</v>
      </c>
    </row>
    <row r="80" spans="1:10" hidden="1" x14ac:dyDescent="0.3">
      <c r="A80" s="116" t="s">
        <v>143</v>
      </c>
    </row>
    <row r="81" spans="1:1" hidden="1" x14ac:dyDescent="0.3">
      <c r="A81" s="116" t="s">
        <v>144</v>
      </c>
    </row>
    <row r="82" spans="1:1" hidden="1" x14ac:dyDescent="0.3">
      <c r="A82" s="116" t="s">
        <v>145</v>
      </c>
    </row>
    <row r="83" spans="1:1" hidden="1" x14ac:dyDescent="0.3">
      <c r="A83" s="116" t="s">
        <v>146</v>
      </c>
    </row>
    <row r="84" spans="1:1" hidden="1" x14ac:dyDescent="0.3">
      <c r="A84" s="116" t="s">
        <v>147</v>
      </c>
    </row>
    <row r="85" spans="1:1" hidden="1" x14ac:dyDescent="0.3">
      <c r="A85" s="116" t="s">
        <v>148</v>
      </c>
    </row>
    <row r="86" spans="1:1" hidden="1" x14ac:dyDescent="0.3">
      <c r="A86" s="116" t="s">
        <v>149</v>
      </c>
    </row>
    <row r="87" spans="1:1" hidden="1" x14ac:dyDescent="0.3">
      <c r="A87" s="116" t="s">
        <v>150</v>
      </c>
    </row>
    <row r="88" spans="1:1" hidden="1" x14ac:dyDescent="0.3">
      <c r="A88" s="116" t="s">
        <v>151</v>
      </c>
    </row>
    <row r="89" spans="1:1" hidden="1" x14ac:dyDescent="0.3">
      <c r="A89" s="116" t="s">
        <v>152</v>
      </c>
    </row>
    <row r="90" spans="1:1" hidden="1" x14ac:dyDescent="0.3">
      <c r="A90" s="116" t="s">
        <v>153</v>
      </c>
    </row>
    <row r="91" spans="1:1" hidden="1" x14ac:dyDescent="0.3">
      <c r="A91" s="116" t="s">
        <v>154</v>
      </c>
    </row>
    <row r="92" spans="1:1" hidden="1" x14ac:dyDescent="0.3">
      <c r="A92" s="116" t="s">
        <v>155</v>
      </c>
    </row>
    <row r="93" spans="1:1" hidden="1" x14ac:dyDescent="0.3">
      <c r="A93" s="116" t="s">
        <v>156</v>
      </c>
    </row>
    <row r="94" spans="1:1" hidden="1" x14ac:dyDescent="0.3">
      <c r="A94" s="116" t="s">
        <v>157</v>
      </c>
    </row>
    <row r="95" spans="1:1" hidden="1" x14ac:dyDescent="0.3">
      <c r="A95" s="116" t="s">
        <v>158</v>
      </c>
    </row>
    <row r="96" spans="1:1" hidden="1" x14ac:dyDescent="0.3">
      <c r="A96" s="116" t="s">
        <v>159</v>
      </c>
    </row>
    <row r="97" spans="1:1" hidden="1" x14ac:dyDescent="0.3">
      <c r="A97" s="116" t="s">
        <v>160</v>
      </c>
    </row>
    <row r="98" spans="1:1" hidden="1" x14ac:dyDescent="0.3">
      <c r="A98" s="116" t="s">
        <v>161</v>
      </c>
    </row>
    <row r="99" spans="1:1" hidden="1" x14ac:dyDescent="0.3">
      <c r="A99" s="116" t="s">
        <v>162</v>
      </c>
    </row>
    <row r="100" spans="1:1" hidden="1" x14ac:dyDescent="0.3">
      <c r="A100" s="116" t="s">
        <v>163</v>
      </c>
    </row>
    <row r="101" spans="1:1" hidden="1" x14ac:dyDescent="0.3">
      <c r="A101" s="116" t="s">
        <v>164</v>
      </c>
    </row>
    <row r="102" spans="1:1" hidden="1" x14ac:dyDescent="0.3">
      <c r="A102" s="116" t="s">
        <v>165</v>
      </c>
    </row>
    <row r="103" spans="1:1" hidden="1" x14ac:dyDescent="0.3">
      <c r="A103" s="116" t="s">
        <v>166</v>
      </c>
    </row>
    <row r="104" spans="1:1" hidden="1" x14ac:dyDescent="0.3">
      <c r="A104" s="116" t="s">
        <v>167</v>
      </c>
    </row>
    <row r="105" spans="1:1" hidden="1" x14ac:dyDescent="0.3">
      <c r="A105" s="116" t="s">
        <v>168</v>
      </c>
    </row>
    <row r="106" spans="1:1" hidden="1" x14ac:dyDescent="0.3">
      <c r="A106" s="116" t="s">
        <v>169</v>
      </c>
    </row>
    <row r="107" spans="1:1" hidden="1" x14ac:dyDescent="0.3">
      <c r="A107" s="116" t="s">
        <v>170</v>
      </c>
    </row>
    <row r="108" spans="1:1" hidden="1" x14ac:dyDescent="0.3">
      <c r="A108" s="116" t="s">
        <v>171</v>
      </c>
    </row>
    <row r="109" spans="1:1" hidden="1" x14ac:dyDescent="0.3">
      <c r="A109" s="116" t="s">
        <v>172</v>
      </c>
    </row>
    <row r="110" spans="1:1" hidden="1" x14ac:dyDescent="0.3">
      <c r="A110" s="116" t="s">
        <v>173</v>
      </c>
    </row>
    <row r="111" spans="1:1" hidden="1" x14ac:dyDescent="0.3">
      <c r="A111" s="116" t="s">
        <v>174</v>
      </c>
    </row>
    <row r="112" spans="1:1" hidden="1" x14ac:dyDescent="0.3">
      <c r="A112" s="116" t="s">
        <v>175</v>
      </c>
    </row>
    <row r="113" spans="1:1" hidden="1" x14ac:dyDescent="0.3">
      <c r="A113" s="116" t="s">
        <v>176</v>
      </c>
    </row>
    <row r="114" spans="1:1" hidden="1" x14ac:dyDescent="0.3">
      <c r="A114" s="116" t="s">
        <v>177</v>
      </c>
    </row>
    <row r="115" spans="1:1" hidden="1" x14ac:dyDescent="0.3">
      <c r="A115" s="116" t="s">
        <v>178</v>
      </c>
    </row>
    <row r="116" spans="1:1" hidden="1" x14ac:dyDescent="0.3">
      <c r="A116" s="116" t="s">
        <v>179</v>
      </c>
    </row>
    <row r="117" spans="1:1" hidden="1" x14ac:dyDescent="0.3">
      <c r="A117" s="116" t="s">
        <v>180</v>
      </c>
    </row>
    <row r="118" spans="1:1" hidden="1" x14ac:dyDescent="0.3">
      <c r="A118" s="116" t="s">
        <v>181</v>
      </c>
    </row>
    <row r="119" spans="1:1" hidden="1" x14ac:dyDescent="0.3">
      <c r="A119" s="116" t="s">
        <v>182</v>
      </c>
    </row>
    <row r="120" spans="1:1" hidden="1" x14ac:dyDescent="0.3">
      <c r="A120" s="116" t="s">
        <v>183</v>
      </c>
    </row>
    <row r="121" spans="1:1" hidden="1" x14ac:dyDescent="0.3">
      <c r="A121" s="116" t="s">
        <v>184</v>
      </c>
    </row>
    <row r="122" spans="1:1" hidden="1" x14ac:dyDescent="0.3">
      <c r="A122" s="116" t="s">
        <v>185</v>
      </c>
    </row>
    <row r="123" spans="1:1" hidden="1" x14ac:dyDescent="0.3">
      <c r="A123" s="116" t="s">
        <v>186</v>
      </c>
    </row>
    <row r="124" spans="1:1" hidden="1" x14ac:dyDescent="0.3">
      <c r="A124" s="116" t="s">
        <v>187</v>
      </c>
    </row>
    <row r="125" spans="1:1" hidden="1" x14ac:dyDescent="0.3">
      <c r="A125" s="116" t="s">
        <v>188</v>
      </c>
    </row>
    <row r="126" spans="1:1" hidden="1" x14ac:dyDescent="0.3">
      <c r="A126" s="116" t="s">
        <v>189</v>
      </c>
    </row>
    <row r="127" spans="1:1" hidden="1" x14ac:dyDescent="0.3">
      <c r="A127" s="116" t="s">
        <v>190</v>
      </c>
    </row>
    <row r="128" spans="1:1" hidden="1" x14ac:dyDescent="0.3">
      <c r="A128" s="116" t="s">
        <v>191</v>
      </c>
    </row>
    <row r="129" spans="1:1" hidden="1" x14ac:dyDescent="0.3">
      <c r="A129" s="116" t="s">
        <v>192</v>
      </c>
    </row>
    <row r="130" spans="1:1" hidden="1" x14ac:dyDescent="0.3">
      <c r="A130" s="116" t="s">
        <v>193</v>
      </c>
    </row>
    <row r="131" spans="1:1" hidden="1" x14ac:dyDescent="0.3">
      <c r="A131" s="116" t="s">
        <v>194</v>
      </c>
    </row>
    <row r="132" spans="1:1" hidden="1" x14ac:dyDescent="0.3">
      <c r="A132" s="116" t="s">
        <v>195</v>
      </c>
    </row>
    <row r="133" spans="1:1" hidden="1" x14ac:dyDescent="0.3">
      <c r="A133" s="116" t="s">
        <v>196</v>
      </c>
    </row>
    <row r="134" spans="1:1" hidden="1" x14ac:dyDescent="0.3">
      <c r="A134" s="116" t="s">
        <v>197</v>
      </c>
    </row>
    <row r="135" spans="1:1" hidden="1" x14ac:dyDescent="0.3">
      <c r="A135" s="116" t="s">
        <v>198</v>
      </c>
    </row>
    <row r="136" spans="1:1" hidden="1" x14ac:dyDescent="0.3">
      <c r="A136" s="116" t="s">
        <v>199</v>
      </c>
    </row>
    <row r="137" spans="1:1" hidden="1" x14ac:dyDescent="0.3">
      <c r="A137" s="116" t="s">
        <v>200</v>
      </c>
    </row>
    <row r="138" spans="1:1" hidden="1" x14ac:dyDescent="0.3">
      <c r="A138" s="116" t="s">
        <v>201</v>
      </c>
    </row>
    <row r="139" spans="1:1" hidden="1" x14ac:dyDescent="0.3">
      <c r="A139" s="116" t="s">
        <v>202</v>
      </c>
    </row>
    <row r="140" spans="1:1" hidden="1" x14ac:dyDescent="0.3">
      <c r="A140" s="116" t="s">
        <v>203</v>
      </c>
    </row>
    <row r="141" spans="1:1" hidden="1" x14ac:dyDescent="0.3">
      <c r="A141" s="116" t="s">
        <v>204</v>
      </c>
    </row>
    <row r="142" spans="1:1" hidden="1" x14ac:dyDescent="0.3">
      <c r="A142" s="116" t="s">
        <v>205</v>
      </c>
    </row>
    <row r="143" spans="1:1" hidden="1" x14ac:dyDescent="0.3">
      <c r="A143" s="116" t="s">
        <v>206</v>
      </c>
    </row>
    <row r="144" spans="1:1" hidden="1" x14ac:dyDescent="0.3">
      <c r="A144" s="116" t="s">
        <v>207</v>
      </c>
    </row>
    <row r="145" spans="1:1" hidden="1" x14ac:dyDescent="0.3">
      <c r="A145" s="116" t="s">
        <v>208</v>
      </c>
    </row>
    <row r="146" spans="1:1" hidden="1" x14ac:dyDescent="0.3">
      <c r="A146" s="116" t="s">
        <v>209</v>
      </c>
    </row>
    <row r="147" spans="1:1" hidden="1" x14ac:dyDescent="0.3">
      <c r="A147" s="116" t="s">
        <v>210</v>
      </c>
    </row>
    <row r="148" spans="1:1" hidden="1" x14ac:dyDescent="0.3">
      <c r="A148" s="116" t="s">
        <v>211</v>
      </c>
    </row>
    <row r="149" spans="1:1" hidden="1" x14ac:dyDescent="0.3">
      <c r="A149" s="116" t="s">
        <v>212</v>
      </c>
    </row>
    <row r="150" spans="1:1" hidden="1" x14ac:dyDescent="0.3">
      <c r="A150" s="116" t="s">
        <v>213</v>
      </c>
    </row>
    <row r="151" spans="1:1" hidden="1" x14ac:dyDescent="0.3">
      <c r="A151" s="116" t="s">
        <v>214</v>
      </c>
    </row>
    <row r="152" spans="1:1" hidden="1" x14ac:dyDescent="0.3">
      <c r="A152" s="116" t="s">
        <v>215</v>
      </c>
    </row>
    <row r="153" spans="1:1" hidden="1" x14ac:dyDescent="0.3">
      <c r="A153" s="116" t="s">
        <v>216</v>
      </c>
    </row>
    <row r="154" spans="1:1" hidden="1" x14ac:dyDescent="0.3">
      <c r="A154" s="116" t="s">
        <v>217</v>
      </c>
    </row>
    <row r="155" spans="1:1" hidden="1" x14ac:dyDescent="0.3">
      <c r="A155" s="116" t="s">
        <v>218</v>
      </c>
    </row>
    <row r="156" spans="1:1" hidden="1" x14ac:dyDescent="0.3">
      <c r="A156" s="116" t="s">
        <v>219</v>
      </c>
    </row>
    <row r="157" spans="1:1" hidden="1" x14ac:dyDescent="0.3">
      <c r="A157" s="116" t="s">
        <v>220</v>
      </c>
    </row>
    <row r="158" spans="1:1" hidden="1" x14ac:dyDescent="0.3">
      <c r="A158" s="116" t="s">
        <v>221</v>
      </c>
    </row>
    <row r="159" spans="1:1" hidden="1" x14ac:dyDescent="0.3">
      <c r="A159" s="116" t="s">
        <v>222</v>
      </c>
    </row>
    <row r="160" spans="1:1" hidden="1" x14ac:dyDescent="0.3">
      <c r="A160" s="116" t="s">
        <v>223</v>
      </c>
    </row>
    <row r="161" spans="1:1" hidden="1" x14ac:dyDescent="0.3">
      <c r="A161" s="116" t="s">
        <v>224</v>
      </c>
    </row>
    <row r="162" spans="1:1" hidden="1" x14ac:dyDescent="0.3">
      <c r="A162" s="116" t="s">
        <v>225</v>
      </c>
    </row>
    <row r="163" spans="1:1" hidden="1" x14ac:dyDescent="0.3">
      <c r="A163" s="116" t="s">
        <v>226</v>
      </c>
    </row>
    <row r="164" spans="1:1" hidden="1" x14ac:dyDescent="0.3">
      <c r="A164" s="116" t="s">
        <v>227</v>
      </c>
    </row>
    <row r="165" spans="1:1" hidden="1" x14ac:dyDescent="0.3">
      <c r="A165" s="116" t="s">
        <v>228</v>
      </c>
    </row>
    <row r="166" spans="1:1" hidden="1" x14ac:dyDescent="0.3">
      <c r="A166" s="116" t="s">
        <v>229</v>
      </c>
    </row>
    <row r="167" spans="1:1" hidden="1" x14ac:dyDescent="0.3">
      <c r="A167" s="117" t="s">
        <v>230</v>
      </c>
    </row>
    <row r="168" spans="1:1" hidden="1" x14ac:dyDescent="0.3">
      <c r="A168" s="116" t="s">
        <v>231</v>
      </c>
    </row>
    <row r="169" spans="1:1" hidden="1" x14ac:dyDescent="0.3">
      <c r="A169" s="116" t="s">
        <v>232</v>
      </c>
    </row>
    <row r="170" spans="1:1" hidden="1" x14ac:dyDescent="0.3">
      <c r="A170" s="116" t="s">
        <v>233</v>
      </c>
    </row>
    <row r="171" spans="1:1" hidden="1" x14ac:dyDescent="0.3">
      <c r="A171" s="116" t="s">
        <v>234</v>
      </c>
    </row>
    <row r="172" spans="1:1" hidden="1" x14ac:dyDescent="0.3">
      <c r="A172" s="116" t="s">
        <v>235</v>
      </c>
    </row>
    <row r="173" spans="1:1" hidden="1" x14ac:dyDescent="0.3">
      <c r="A173" s="116" t="s">
        <v>236</v>
      </c>
    </row>
    <row r="174" spans="1:1" hidden="1" x14ac:dyDescent="0.3">
      <c r="A174" s="116" t="s">
        <v>237</v>
      </c>
    </row>
    <row r="175" spans="1:1" hidden="1" x14ac:dyDescent="0.3">
      <c r="A175" s="116" t="s">
        <v>238</v>
      </c>
    </row>
    <row r="176" spans="1:1" hidden="1" x14ac:dyDescent="0.3">
      <c r="A176" s="116" t="s">
        <v>239</v>
      </c>
    </row>
    <row r="177" spans="1:1" hidden="1" x14ac:dyDescent="0.3">
      <c r="A177" s="116" t="s">
        <v>240</v>
      </c>
    </row>
    <row r="178" spans="1:1" hidden="1" x14ac:dyDescent="0.3">
      <c r="A178" s="116" t="s">
        <v>241</v>
      </c>
    </row>
    <row r="179" spans="1:1" hidden="1" x14ac:dyDescent="0.3">
      <c r="A179" s="114" t="s">
        <v>242</v>
      </c>
    </row>
    <row r="180" spans="1:1" hidden="1" x14ac:dyDescent="0.3">
      <c r="A180" s="116" t="s">
        <v>243</v>
      </c>
    </row>
    <row r="181" spans="1:1" hidden="1" x14ac:dyDescent="0.3">
      <c r="A181" s="116" t="s">
        <v>244</v>
      </c>
    </row>
    <row r="182" spans="1:1" hidden="1" x14ac:dyDescent="0.3">
      <c r="A182" s="116" t="s">
        <v>245</v>
      </c>
    </row>
    <row r="183" spans="1:1" hidden="1" x14ac:dyDescent="0.3">
      <c r="A183" s="116" t="s">
        <v>246</v>
      </c>
    </row>
    <row r="184" spans="1:1" hidden="1" x14ac:dyDescent="0.3">
      <c r="A184" s="116" t="s">
        <v>247</v>
      </c>
    </row>
    <row r="185" spans="1:1" hidden="1" x14ac:dyDescent="0.3">
      <c r="A185" s="116" t="s">
        <v>248</v>
      </c>
    </row>
    <row r="186" spans="1:1" hidden="1" x14ac:dyDescent="0.3">
      <c r="A186" s="116" t="s">
        <v>249</v>
      </c>
    </row>
    <row r="187" spans="1:1" hidden="1" x14ac:dyDescent="0.3">
      <c r="A187" s="116" t="s">
        <v>250</v>
      </c>
    </row>
    <row r="188" spans="1:1" hidden="1" x14ac:dyDescent="0.3">
      <c r="A188" s="116" t="s">
        <v>251</v>
      </c>
    </row>
    <row r="189" spans="1:1" hidden="1" x14ac:dyDescent="0.3">
      <c r="A189" s="116" t="s">
        <v>252</v>
      </c>
    </row>
    <row r="190" spans="1:1" hidden="1" x14ac:dyDescent="0.3">
      <c r="A190" s="116" t="s">
        <v>253</v>
      </c>
    </row>
    <row r="191" spans="1:1" hidden="1" x14ac:dyDescent="0.3">
      <c r="A191" s="116" t="s">
        <v>254</v>
      </c>
    </row>
    <row r="192" spans="1:1" hidden="1" x14ac:dyDescent="0.3">
      <c r="A192" s="116" t="s">
        <v>255</v>
      </c>
    </row>
    <row r="193" spans="1:1" hidden="1" x14ac:dyDescent="0.3">
      <c r="A193" s="116" t="s">
        <v>256</v>
      </c>
    </row>
    <row r="194" spans="1:1" hidden="1" x14ac:dyDescent="0.3">
      <c r="A194" s="116" t="s">
        <v>257</v>
      </c>
    </row>
    <row r="195" spans="1:1" hidden="1" x14ac:dyDescent="0.3">
      <c r="A195" s="116" t="s">
        <v>258</v>
      </c>
    </row>
    <row r="196" spans="1:1" hidden="1" x14ac:dyDescent="0.3">
      <c r="A196" s="116" t="s">
        <v>259</v>
      </c>
    </row>
    <row r="197" spans="1:1" hidden="1" x14ac:dyDescent="0.3">
      <c r="A197" s="116" t="s">
        <v>260</v>
      </c>
    </row>
    <row r="198" spans="1:1" hidden="1" x14ac:dyDescent="0.3">
      <c r="A198" s="116" t="s">
        <v>261</v>
      </c>
    </row>
    <row r="199" spans="1:1" hidden="1" x14ac:dyDescent="0.3">
      <c r="A199" s="116" t="s">
        <v>262</v>
      </c>
    </row>
    <row r="200" spans="1:1" hidden="1" x14ac:dyDescent="0.3">
      <c r="A200" s="116" t="s">
        <v>263</v>
      </c>
    </row>
    <row r="201" spans="1:1" hidden="1" x14ac:dyDescent="0.3">
      <c r="A201" s="116" t="s">
        <v>264</v>
      </c>
    </row>
    <row r="202" spans="1:1" hidden="1" x14ac:dyDescent="0.3">
      <c r="A202" s="116" t="s">
        <v>265</v>
      </c>
    </row>
    <row r="203" spans="1:1" hidden="1" x14ac:dyDescent="0.3">
      <c r="A203" s="116" t="s">
        <v>266</v>
      </c>
    </row>
    <row r="204" spans="1:1" hidden="1" x14ac:dyDescent="0.3">
      <c r="A204" s="116" t="s">
        <v>267</v>
      </c>
    </row>
    <row r="205" spans="1:1" hidden="1" x14ac:dyDescent="0.3">
      <c r="A205" s="116" t="s">
        <v>268</v>
      </c>
    </row>
    <row r="206" spans="1:1" hidden="1" x14ac:dyDescent="0.3">
      <c r="A206" s="116" t="s">
        <v>269</v>
      </c>
    </row>
    <row r="207" spans="1:1" hidden="1" x14ac:dyDescent="0.3">
      <c r="A207" s="116" t="s">
        <v>270</v>
      </c>
    </row>
    <row r="208" spans="1:1" hidden="1" x14ac:dyDescent="0.3">
      <c r="A208" s="116" t="s">
        <v>271</v>
      </c>
    </row>
    <row r="209" spans="1:1" hidden="1" x14ac:dyDescent="0.3">
      <c r="A209" s="116" t="s">
        <v>272</v>
      </c>
    </row>
    <row r="210" spans="1:1" hidden="1" x14ac:dyDescent="0.3">
      <c r="A210" s="116" t="s">
        <v>273</v>
      </c>
    </row>
    <row r="211" spans="1:1" hidden="1" x14ac:dyDescent="0.3">
      <c r="A211" s="116" t="s">
        <v>274</v>
      </c>
    </row>
    <row r="212" spans="1:1" hidden="1" x14ac:dyDescent="0.3">
      <c r="A212" s="116" t="s">
        <v>275</v>
      </c>
    </row>
    <row r="213" spans="1:1" hidden="1" x14ac:dyDescent="0.3">
      <c r="A213" s="116" t="s">
        <v>276</v>
      </c>
    </row>
    <row r="214" spans="1:1" hidden="1" x14ac:dyDescent="0.3">
      <c r="A214" s="116" t="s">
        <v>277</v>
      </c>
    </row>
    <row r="215" spans="1:1" hidden="1" x14ac:dyDescent="0.3">
      <c r="A215" s="116" t="s">
        <v>278</v>
      </c>
    </row>
    <row r="216" spans="1:1" hidden="1" x14ac:dyDescent="0.3">
      <c r="A216" s="116" t="s">
        <v>279</v>
      </c>
    </row>
    <row r="217" spans="1:1" hidden="1" x14ac:dyDescent="0.3">
      <c r="A217" s="116" t="s">
        <v>280</v>
      </c>
    </row>
    <row r="218" spans="1:1" hidden="1" x14ac:dyDescent="0.3">
      <c r="A218" s="116" t="s">
        <v>281</v>
      </c>
    </row>
    <row r="219" spans="1:1" hidden="1" x14ac:dyDescent="0.3">
      <c r="A219" s="116" t="s">
        <v>282</v>
      </c>
    </row>
    <row r="220" spans="1:1" hidden="1" x14ac:dyDescent="0.3">
      <c r="A220" s="116" t="s">
        <v>283</v>
      </c>
    </row>
    <row r="221" spans="1:1" hidden="1" x14ac:dyDescent="0.3">
      <c r="A221" s="116" t="s">
        <v>284</v>
      </c>
    </row>
    <row r="222" spans="1:1" hidden="1" x14ac:dyDescent="0.3">
      <c r="A222" s="116" t="s">
        <v>285</v>
      </c>
    </row>
    <row r="223" spans="1:1" hidden="1" x14ac:dyDescent="0.3">
      <c r="A223" s="116" t="s">
        <v>286</v>
      </c>
    </row>
    <row r="224" spans="1:1" hidden="1" x14ac:dyDescent="0.3">
      <c r="A224" s="116" t="s">
        <v>287</v>
      </c>
    </row>
    <row r="225" spans="1:1" hidden="1" x14ac:dyDescent="0.3">
      <c r="A225" s="116" t="s">
        <v>288</v>
      </c>
    </row>
    <row r="226" spans="1:1" hidden="1" x14ac:dyDescent="0.3">
      <c r="A226" s="116" t="s">
        <v>289</v>
      </c>
    </row>
    <row r="227" spans="1:1" hidden="1" x14ac:dyDescent="0.3">
      <c r="A227" s="116" t="s">
        <v>290</v>
      </c>
    </row>
    <row r="228" spans="1:1" hidden="1" x14ac:dyDescent="0.3">
      <c r="A228" s="116" t="s">
        <v>291</v>
      </c>
    </row>
    <row r="229" spans="1:1" hidden="1" x14ac:dyDescent="0.3">
      <c r="A229" s="116" t="s">
        <v>292</v>
      </c>
    </row>
    <row r="230" spans="1:1" hidden="1" x14ac:dyDescent="0.3">
      <c r="A230" s="116" t="s">
        <v>293</v>
      </c>
    </row>
    <row r="231" spans="1:1" hidden="1" x14ac:dyDescent="0.3"/>
    <row r="232" spans="1:1" hidden="1" x14ac:dyDescent="0.3">
      <c r="A232" s="118" t="s">
        <v>294</v>
      </c>
    </row>
    <row r="233" spans="1:1" hidden="1" x14ac:dyDescent="0.3"/>
    <row r="234" spans="1:1" hidden="1" x14ac:dyDescent="0.3">
      <c r="A234" s="116" t="s">
        <v>23</v>
      </c>
    </row>
    <row r="235" spans="1:1" hidden="1" x14ac:dyDescent="0.3">
      <c r="A235" s="116" t="s">
        <v>24</v>
      </c>
    </row>
    <row r="236" spans="1:1" hidden="1" x14ac:dyDescent="0.3">
      <c r="A236" s="116" t="s">
        <v>94</v>
      </c>
    </row>
    <row r="237" spans="1:1" hidden="1" x14ac:dyDescent="0.3">
      <c r="A237" s="116" t="s">
        <v>99</v>
      </c>
    </row>
    <row r="238" spans="1:1" hidden="1" x14ac:dyDescent="0.3">
      <c r="A238" s="116" t="s">
        <v>25</v>
      </c>
    </row>
    <row r="239" spans="1:1" hidden="1" x14ac:dyDescent="0.3">
      <c r="A239" s="116" t="s">
        <v>26</v>
      </c>
    </row>
    <row r="240" spans="1:1" hidden="1" x14ac:dyDescent="0.3">
      <c r="A240" s="116" t="s">
        <v>112</v>
      </c>
    </row>
    <row r="241" spans="1:1" hidden="1" x14ac:dyDescent="0.3">
      <c r="A241" s="114" t="s">
        <v>113</v>
      </c>
    </row>
    <row r="242" spans="1:1" hidden="1" x14ac:dyDescent="0.3">
      <c r="A242" s="116" t="s">
        <v>28</v>
      </c>
    </row>
    <row r="243" spans="1:1" hidden="1" x14ac:dyDescent="0.3">
      <c r="A243" s="116" t="s">
        <v>29</v>
      </c>
    </row>
    <row r="244" spans="1:1" hidden="1" x14ac:dyDescent="0.3">
      <c r="A244" s="116" t="s">
        <v>30</v>
      </c>
    </row>
    <row r="245" spans="1:1" hidden="1" x14ac:dyDescent="0.3">
      <c r="A245" s="116" t="s">
        <v>100</v>
      </c>
    </row>
    <row r="246" spans="1:1" hidden="1" x14ac:dyDescent="0.3">
      <c r="A246" s="116" t="s">
        <v>31</v>
      </c>
    </row>
    <row r="247" spans="1:1" hidden="1" x14ac:dyDescent="0.3">
      <c r="A247" s="116" t="s">
        <v>32</v>
      </c>
    </row>
    <row r="248" spans="1:1" hidden="1" x14ac:dyDescent="0.3">
      <c r="A248" s="116" t="s">
        <v>89</v>
      </c>
    </row>
    <row r="249" spans="1:1" hidden="1" x14ac:dyDescent="0.3">
      <c r="A249" s="116" t="s">
        <v>33</v>
      </c>
    </row>
    <row r="250" spans="1:1" hidden="1" x14ac:dyDescent="0.3">
      <c r="A250" s="116" t="s">
        <v>114</v>
      </c>
    </row>
    <row r="251" spans="1:1" hidden="1" x14ac:dyDescent="0.3">
      <c r="A251" s="116" t="s">
        <v>34</v>
      </c>
    </row>
    <row r="252" spans="1:1" hidden="1" x14ac:dyDescent="0.3">
      <c r="A252" s="116" t="s">
        <v>35</v>
      </c>
    </row>
    <row r="253" spans="1:1" hidden="1" x14ac:dyDescent="0.3">
      <c r="A253" s="116" t="s">
        <v>90</v>
      </c>
    </row>
    <row r="254" spans="1:1" ht="14.25" hidden="1" customHeight="1" x14ac:dyDescent="0.3">
      <c r="A254" s="116" t="s">
        <v>36</v>
      </c>
    </row>
    <row r="255" spans="1:1" hidden="1" x14ac:dyDescent="0.3">
      <c r="A255" s="116" t="s">
        <v>295</v>
      </c>
    </row>
    <row r="256" spans="1:1" hidden="1" x14ac:dyDescent="0.3">
      <c r="A256" s="116" t="s">
        <v>37</v>
      </c>
    </row>
    <row r="257" spans="1:1" hidden="1" x14ac:dyDescent="0.3">
      <c r="A257" s="116" t="s">
        <v>38</v>
      </c>
    </row>
    <row r="258" spans="1:1" hidden="1" x14ac:dyDescent="0.3">
      <c r="A258" s="116" t="s">
        <v>39</v>
      </c>
    </row>
    <row r="259" spans="1:1" hidden="1" x14ac:dyDescent="0.3">
      <c r="A259" s="116" t="s">
        <v>40</v>
      </c>
    </row>
    <row r="260" spans="1:1" hidden="1" x14ac:dyDescent="0.3">
      <c r="A260" s="116" t="s">
        <v>41</v>
      </c>
    </row>
    <row r="261" spans="1:1" hidden="1" x14ac:dyDescent="0.3">
      <c r="A261" s="116" t="s">
        <v>42</v>
      </c>
    </row>
    <row r="262" spans="1:1" hidden="1" x14ac:dyDescent="0.3">
      <c r="A262" s="116" t="s">
        <v>43</v>
      </c>
    </row>
    <row r="263" spans="1:1" hidden="1" x14ac:dyDescent="0.3">
      <c r="A263" s="116" t="s">
        <v>44</v>
      </c>
    </row>
    <row r="264" spans="1:1" hidden="1" x14ac:dyDescent="0.3">
      <c r="A264" s="116" t="s">
        <v>45</v>
      </c>
    </row>
    <row r="265" spans="1:1" hidden="1" x14ac:dyDescent="0.3">
      <c r="A265" s="116" t="s">
        <v>46</v>
      </c>
    </row>
    <row r="266" spans="1:1" hidden="1" x14ac:dyDescent="0.3">
      <c r="A266" s="116" t="s">
        <v>47</v>
      </c>
    </row>
    <row r="267" spans="1:1" hidden="1" x14ac:dyDescent="0.3">
      <c r="A267" s="116" t="s">
        <v>48</v>
      </c>
    </row>
    <row r="268" spans="1:1" hidden="1" x14ac:dyDescent="0.3">
      <c r="A268" s="116" t="s">
        <v>49</v>
      </c>
    </row>
    <row r="269" spans="1:1" hidden="1" x14ac:dyDescent="0.3">
      <c r="A269" s="116" t="s">
        <v>50</v>
      </c>
    </row>
    <row r="270" spans="1:1" hidden="1" x14ac:dyDescent="0.3">
      <c r="A270" s="116" t="s">
        <v>296</v>
      </c>
    </row>
    <row r="271" spans="1:1" hidden="1" x14ac:dyDescent="0.3">
      <c r="A271" s="116" t="s">
        <v>115</v>
      </c>
    </row>
    <row r="272" spans="1:1" hidden="1" x14ac:dyDescent="0.3">
      <c r="A272" s="116" t="s">
        <v>51</v>
      </c>
    </row>
    <row r="273" spans="1:1" hidden="1" x14ac:dyDescent="0.3">
      <c r="A273" s="116" t="s">
        <v>52</v>
      </c>
    </row>
    <row r="274" spans="1:1" hidden="1" x14ac:dyDescent="0.3">
      <c r="A274" s="116" t="s">
        <v>53</v>
      </c>
    </row>
    <row r="275" spans="1:1" hidden="1" x14ac:dyDescent="0.3">
      <c r="A275" s="116" t="s">
        <v>54</v>
      </c>
    </row>
    <row r="276" spans="1:1" hidden="1" x14ac:dyDescent="0.3">
      <c r="A276" s="116" t="s">
        <v>55</v>
      </c>
    </row>
    <row r="277" spans="1:1" hidden="1" x14ac:dyDescent="0.3">
      <c r="A277" s="116" t="s">
        <v>56</v>
      </c>
    </row>
    <row r="278" spans="1:1" hidden="1" x14ac:dyDescent="0.3">
      <c r="A278" s="116" t="s">
        <v>57</v>
      </c>
    </row>
    <row r="279" spans="1:1" hidden="1" x14ac:dyDescent="0.3">
      <c r="A279" s="116" t="s">
        <v>297</v>
      </c>
    </row>
    <row r="280" spans="1:1" hidden="1" x14ac:dyDescent="0.3">
      <c r="A280" s="116" t="s">
        <v>80</v>
      </c>
    </row>
    <row r="281" spans="1:1" hidden="1" x14ac:dyDescent="0.3">
      <c r="A281" s="116" t="s">
        <v>298</v>
      </c>
    </row>
    <row r="282" spans="1:1" hidden="1" x14ac:dyDescent="0.3">
      <c r="A282" s="116" t="s">
        <v>58</v>
      </c>
    </row>
    <row r="283" spans="1:1" hidden="1" x14ac:dyDescent="0.3">
      <c r="A283" s="116" t="s">
        <v>59</v>
      </c>
    </row>
    <row r="284" spans="1:1" hidden="1" x14ac:dyDescent="0.3">
      <c r="A284" s="116" t="s">
        <v>78</v>
      </c>
    </row>
    <row r="285" spans="1:1" hidden="1" x14ac:dyDescent="0.3">
      <c r="A285" s="116" t="s">
        <v>83</v>
      </c>
    </row>
    <row r="286" spans="1:1" hidden="1" x14ac:dyDescent="0.3">
      <c r="A286" s="116" t="s">
        <v>299</v>
      </c>
    </row>
    <row r="287" spans="1:1" hidden="1" x14ac:dyDescent="0.3">
      <c r="A287" s="116" t="s">
        <v>60</v>
      </c>
    </row>
    <row r="288" spans="1:1" hidden="1" x14ac:dyDescent="0.3">
      <c r="A288" s="116" t="s">
        <v>91</v>
      </c>
    </row>
    <row r="289" spans="1:1" hidden="1" x14ac:dyDescent="0.3">
      <c r="A289" s="116" t="s">
        <v>61</v>
      </c>
    </row>
    <row r="290" spans="1:1" hidden="1" x14ac:dyDescent="0.3">
      <c r="A290" s="116" t="s">
        <v>300</v>
      </c>
    </row>
    <row r="291" spans="1:1" hidden="1" x14ac:dyDescent="0.3">
      <c r="A291" s="116" t="s">
        <v>62</v>
      </c>
    </row>
    <row r="292" spans="1:1" hidden="1" x14ac:dyDescent="0.3">
      <c r="A292" s="116" t="s">
        <v>63</v>
      </c>
    </row>
    <row r="293" spans="1:1" hidden="1" x14ac:dyDescent="0.3">
      <c r="A293" s="116" t="s">
        <v>301</v>
      </c>
    </row>
    <row r="294" spans="1:1" hidden="1" x14ac:dyDescent="0.3">
      <c r="A294" s="116" t="s">
        <v>64</v>
      </c>
    </row>
    <row r="295" spans="1:1" hidden="1" x14ac:dyDescent="0.3">
      <c r="A295" s="116" t="s">
        <v>116</v>
      </c>
    </row>
    <row r="296" spans="1:1" hidden="1" x14ac:dyDescent="0.3">
      <c r="A296" s="116" t="s">
        <v>302</v>
      </c>
    </row>
    <row r="297" spans="1:1" hidden="1" x14ac:dyDescent="0.3">
      <c r="A297" s="116" t="s">
        <v>65</v>
      </c>
    </row>
    <row r="298" spans="1:1" hidden="1" x14ac:dyDescent="0.3">
      <c r="A298" s="116" t="s">
        <v>66</v>
      </c>
    </row>
    <row r="299" spans="1:1" hidden="1" x14ac:dyDescent="0.3">
      <c r="A299" s="116" t="s">
        <v>117</v>
      </c>
    </row>
    <row r="300" spans="1:1" hidden="1" x14ac:dyDescent="0.3">
      <c r="A300" s="116" t="s">
        <v>67</v>
      </c>
    </row>
    <row r="301" spans="1:1" hidden="1" x14ac:dyDescent="0.3">
      <c r="A301" s="116" t="s">
        <v>68</v>
      </c>
    </row>
    <row r="302" spans="1:1" hidden="1" x14ac:dyDescent="0.3">
      <c r="A302" s="116" t="s">
        <v>93</v>
      </c>
    </row>
    <row r="303" spans="1:1" hidden="1" x14ac:dyDescent="0.3">
      <c r="A303" s="116" t="s">
        <v>69</v>
      </c>
    </row>
    <row r="304" spans="1:1" hidden="1" x14ac:dyDescent="0.3">
      <c r="A304" s="116" t="s">
        <v>79</v>
      </c>
    </row>
    <row r="305" spans="1:1" hidden="1" x14ac:dyDescent="0.3">
      <c r="A305" s="116" t="s">
        <v>70</v>
      </c>
    </row>
    <row r="306" spans="1:1" hidden="1" x14ac:dyDescent="0.3">
      <c r="A306" s="116" t="s">
        <v>303</v>
      </c>
    </row>
    <row r="307" spans="1:1" hidden="1" x14ac:dyDescent="0.3">
      <c r="A307" s="116" t="s">
        <v>71</v>
      </c>
    </row>
    <row r="308" spans="1:1" hidden="1" x14ac:dyDescent="0.3">
      <c r="A308" s="116" t="s">
        <v>72</v>
      </c>
    </row>
    <row r="309" spans="1:1" hidden="1" x14ac:dyDescent="0.3">
      <c r="A309" s="116" t="s">
        <v>82</v>
      </c>
    </row>
    <row r="310" spans="1:1" hidden="1" x14ac:dyDescent="0.3">
      <c r="A310" s="116" t="s">
        <v>73</v>
      </c>
    </row>
    <row r="311" spans="1:1" hidden="1" x14ac:dyDescent="0.3">
      <c r="A311" s="116" t="s">
        <v>304</v>
      </c>
    </row>
    <row r="312" spans="1:1" hidden="1" x14ac:dyDescent="0.3">
      <c r="A312" s="116" t="s">
        <v>95</v>
      </c>
    </row>
    <row r="313" spans="1:1" hidden="1" x14ac:dyDescent="0.3">
      <c r="A313" s="116" t="s">
        <v>305</v>
      </c>
    </row>
    <row r="314" spans="1:1" hidden="1" x14ac:dyDescent="0.3">
      <c r="A314" s="116" t="s">
        <v>306</v>
      </c>
    </row>
    <row r="315" spans="1:1" hidden="1" x14ac:dyDescent="0.3">
      <c r="A315" s="117" t="s">
        <v>74</v>
      </c>
    </row>
    <row r="316" spans="1:1" hidden="1" x14ac:dyDescent="0.3">
      <c r="A316" s="114" t="s">
        <v>101</v>
      </c>
    </row>
    <row r="317" spans="1:1" hidden="1" x14ac:dyDescent="0.3">
      <c r="A317" s="116" t="s">
        <v>27</v>
      </c>
    </row>
    <row r="318" spans="1:1" hidden="1" x14ac:dyDescent="0.3">
      <c r="A318" s="114" t="s">
        <v>307</v>
      </c>
    </row>
    <row r="319" spans="1:1" hidden="1" x14ac:dyDescent="0.3">
      <c r="A319" s="114" t="s">
        <v>308</v>
      </c>
    </row>
  </sheetData>
  <sheetProtection sheet="1" objects="1" scenarios="1" selectLockedCells="1"/>
  <dataConsolidate>
    <dataRefs count="1">
      <dataRef ref="G10" sheet="24 May-06 Jun"/>
    </dataRefs>
  </dataConsolidate>
  <mergeCells count="27">
    <mergeCell ref="B35:C35"/>
    <mergeCell ref="J35:L35"/>
    <mergeCell ref="J10:K10"/>
    <mergeCell ref="A11:C11"/>
    <mergeCell ref="A12:L12"/>
    <mergeCell ref="A33:L33"/>
    <mergeCell ref="A1:L1"/>
    <mergeCell ref="A2:L2"/>
    <mergeCell ref="B9:C9"/>
    <mergeCell ref="J6:K6"/>
    <mergeCell ref="J8:K8"/>
    <mergeCell ref="A46:M46"/>
    <mergeCell ref="B36:C36"/>
    <mergeCell ref="J36:L36"/>
    <mergeCell ref="A49:L49"/>
    <mergeCell ref="A50:L50"/>
    <mergeCell ref="A42:C42"/>
    <mergeCell ref="A43:C43"/>
    <mergeCell ref="B47:L47"/>
    <mergeCell ref="B48:L48"/>
    <mergeCell ref="A44:L44"/>
    <mergeCell ref="A45:N45"/>
    <mergeCell ref="A40:C40"/>
    <mergeCell ref="B37:C37"/>
    <mergeCell ref="J37:L37"/>
    <mergeCell ref="C38:J38"/>
    <mergeCell ref="A39:C39"/>
  </mergeCells>
  <phoneticPr fontId="1" type="noConversion"/>
  <dataValidations count="6">
    <dataValidation type="textLength" operator="equal" allowBlank="1" showInputMessage="1" showErrorMessage="1" errorTitle="Incorrect number of digits" error="The speedtype must have eight digits" sqref="B8 J6:K6 J8:K8" xr:uid="{00000000-0002-0000-0600-000000000000}">
      <formula1>8</formula1>
    </dataValidation>
    <dataValidation type="decimal" allowBlank="1" showInputMessage="1" showErrorMessage="1" error="Student Employee pay rates must be between $7.28 - $18.00." sqref="G10" xr:uid="{00000000-0002-0000-0600-000001000000}">
      <formula1>7.28</formula1>
      <formula2>18</formula2>
    </dataValidation>
    <dataValidation type="textLength" operator="equal" allowBlank="1" showInputMessage="1" showErrorMessage="1" error="An Employee ID number is 6 digits long." sqref="G4" xr:uid="{00000000-0002-0000-0600-000002000000}">
      <formula1>6</formula1>
    </dataValidation>
    <dataValidation type="textLength" errorStyle="warning" operator="equal" allowBlank="1" showInputMessage="1" showErrorMessage="1" errorTitle="Incorrect number of digits" error="The speedtype must have eight digits" sqref="B6" xr:uid="{00000000-0002-0000-0600-000003000000}">
      <formula1>8</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600-000004000000}">
      <formula1>OFFSET($A$53,0,0,COUNTA($A:$A),1)</formula1>
    </dataValidation>
    <dataValidation type="date" allowBlank="1" showInputMessage="1" showErrorMessage="1" sqref="A14:A32" xr:uid="{0FA99C62-A389-4EB8-866B-C94E8BA6E962}">
      <formula1>46238</formula1>
      <formula2>46249</formula2>
    </dataValidation>
  </dataValidations>
  <hyperlinks>
    <hyperlink ref="A50:L50" r:id="rId1" display="If you are having problems with the timesheet or have any questions please contact Student Employment at 719.262.3454 or e-mail us at stuemp@uccs.edu" xr:uid="{00000000-0004-0000-0600-000000000000}"/>
    <hyperlink ref="A49" r:id="rId2" display="For the most up-to-date form, see our website at:  http://www.uccs.edu/~stuemp/formstuemp.htm" xr:uid="{00000000-0004-0000-0600-000001000000}"/>
    <hyperlink ref="A49:L49" r:id="rId3" display="For the most up-to-date form, see our website at:  http://www.uccs.edu/~stuemp/formstuemp.shtml" xr:uid="{00000000-0004-0000-0600-000002000000}"/>
  </hyperlinks>
  <printOptions horizontalCentered="1" verticalCentered="1"/>
  <pageMargins left="0" right="0" top="0.5" bottom="0.75" header="0.5" footer="0.5"/>
  <pageSetup scale="66" orientation="portrait" blackAndWhite="1" horizontalDpi="300" verticalDpi="300" r:id="rId4"/>
  <headerFooter alignWithMargins="0">
    <oddFooter>&amp;C&amp;Z&amp;F</oddFooter>
  </headerFooter>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79998168889431442"/>
    <pageSetUpPr fitToPage="1"/>
  </sheetPr>
  <dimension ref="A1:R318"/>
  <sheetViews>
    <sheetView topLeftCell="A10" workbookViewId="0">
      <selection activeCell="B22" sqref="B22"/>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28" customFormat="1" ht="44.25" customHeight="1" thickTop="1" x14ac:dyDescent="1.05">
      <c r="A1" s="342" t="s">
        <v>0</v>
      </c>
      <c r="B1" s="343"/>
      <c r="C1" s="343"/>
      <c r="D1" s="343"/>
      <c r="E1" s="343"/>
      <c r="F1" s="343"/>
      <c r="G1" s="343"/>
      <c r="H1" s="343"/>
      <c r="I1" s="343"/>
      <c r="J1" s="343"/>
      <c r="K1" s="343"/>
      <c r="L1" s="344"/>
    </row>
    <row r="2" spans="1:12" s="1" customFormat="1" ht="33" customHeight="1" x14ac:dyDescent="0.85">
      <c r="A2" s="345" t="s">
        <v>1</v>
      </c>
      <c r="B2" s="346"/>
      <c r="C2" s="346"/>
      <c r="D2" s="346"/>
      <c r="E2" s="346"/>
      <c r="F2" s="346"/>
      <c r="G2" s="346"/>
      <c r="H2" s="346"/>
      <c r="I2" s="346"/>
      <c r="J2" s="346"/>
      <c r="K2" s="346"/>
      <c r="L2" s="347"/>
    </row>
    <row r="3" spans="1:12" ht="33.75" customHeight="1" thickBot="1" x14ac:dyDescent="0.7">
      <c r="A3" s="29"/>
      <c r="B3" s="30" t="s">
        <v>108</v>
      </c>
      <c r="C3" s="31" t="str">
        <f>'Summer 2026 Pay Schedule '!A17</f>
        <v>16 August - 29 August</v>
      </c>
      <c r="D3" s="31"/>
      <c r="E3" s="31"/>
      <c r="F3" s="31"/>
      <c r="G3" s="31"/>
      <c r="H3" s="31"/>
      <c r="I3" s="31"/>
      <c r="J3" s="31"/>
      <c r="K3" s="31"/>
      <c r="L3" s="32"/>
    </row>
    <row r="4" spans="1:12" ht="40.5" customHeight="1" thickTop="1" thickBot="1" x14ac:dyDescent="0.55000000000000004">
      <c r="A4" s="33" t="s">
        <v>2</v>
      </c>
      <c r="B4" s="34">
        <f>Employee_Name</f>
        <v>0</v>
      </c>
      <c r="C4" s="35" t="s">
        <v>4</v>
      </c>
      <c r="D4" s="36"/>
      <c r="E4" s="36"/>
      <c r="F4" s="36"/>
      <c r="G4" s="37">
        <f>'04 Aug-15 Aug'!G4</f>
        <v>0</v>
      </c>
      <c r="H4" s="36"/>
      <c r="I4" s="36"/>
      <c r="J4" s="36"/>
      <c r="K4" s="35" t="s">
        <v>3</v>
      </c>
      <c r="L4" s="38">
        <f>'04 Aug-15 Aug'!L4</f>
        <v>0</v>
      </c>
    </row>
    <row r="5" spans="1:12" x14ac:dyDescent="0.45">
      <c r="A5" s="39"/>
      <c r="B5" s="40"/>
      <c r="L5" s="41"/>
    </row>
    <row r="6" spans="1:12" ht="17.5" thickBot="1" x14ac:dyDescent="0.5">
      <c r="A6" s="39" t="s">
        <v>84</v>
      </c>
      <c r="B6" s="42">
        <f>'04 Aug-15 Aug'!B6</f>
        <v>0</v>
      </c>
      <c r="C6" s="43" t="str">
        <f>'04 Aug-15 Aug'!C6</f>
        <v>Percent</v>
      </c>
      <c r="G6" s="44" t="s">
        <v>84</v>
      </c>
      <c r="H6" s="44"/>
      <c r="I6" s="44"/>
      <c r="J6" s="352">
        <f>'04 Aug-15 Aug'!J6:K6</f>
        <v>0</v>
      </c>
      <c r="K6" s="352"/>
      <c r="L6" s="45" t="str">
        <f>'04 Aug-15 Aug'!L6</f>
        <v>Percent</v>
      </c>
    </row>
    <row r="7" spans="1:12" x14ac:dyDescent="0.45">
      <c r="A7" s="39"/>
      <c r="J7" s="40"/>
      <c r="K7" s="40"/>
      <c r="L7" s="41"/>
    </row>
    <row r="8" spans="1:12" ht="17.5" thickBot="1" x14ac:dyDescent="0.5">
      <c r="A8" s="39" t="s">
        <v>84</v>
      </c>
      <c r="B8" s="42">
        <f>'04 Aug-15 Aug'!B8</f>
        <v>0</v>
      </c>
      <c r="C8" s="43" t="str">
        <f>'04 Aug-15 Aug'!C8</f>
        <v>Percent</v>
      </c>
      <c r="G8" s="44" t="s">
        <v>84</v>
      </c>
      <c r="H8" s="44"/>
      <c r="I8" s="44"/>
      <c r="J8" s="353">
        <f>'04 Aug-15 Aug'!J8:K8</f>
        <v>0</v>
      </c>
      <c r="K8" s="353"/>
      <c r="L8" s="45" t="str">
        <f>'04 Aug-15 Aug'!L8</f>
        <v>Percent</v>
      </c>
    </row>
    <row r="9" spans="1:12" ht="27.75" customHeight="1" thickBot="1" x14ac:dyDescent="0.5">
      <c r="A9" s="39" t="s">
        <v>5</v>
      </c>
      <c r="B9" s="348">
        <f>'24 May-06 Jun'!B9:C9</f>
        <v>0</v>
      </c>
      <c r="C9" s="348"/>
      <c r="D9" s="46"/>
      <c r="E9" s="46"/>
      <c r="F9" s="46"/>
      <c r="G9" s="46"/>
      <c r="H9" s="46"/>
      <c r="I9" s="46"/>
      <c r="J9" s="46"/>
      <c r="K9" s="47" t="s">
        <v>6</v>
      </c>
      <c r="L9" s="48" t="str">
        <f>'04 Aug-15 Aug'!L9</f>
        <v>Summer 2026</v>
      </c>
    </row>
    <row r="10" spans="1:12" ht="17.5" thickBot="1" x14ac:dyDescent="0.5">
      <c r="A10" s="39" t="s">
        <v>7</v>
      </c>
      <c r="B10" s="49">
        <f>'04 Aug-15 Aug'!B10</f>
        <v>0</v>
      </c>
      <c r="C10" s="47" t="s">
        <v>8</v>
      </c>
      <c r="D10" s="46"/>
      <c r="E10" s="46"/>
      <c r="F10" s="46"/>
      <c r="G10" s="50">
        <f>'04 Aug-15 Aug'!G10</f>
        <v>0</v>
      </c>
      <c r="H10" s="46"/>
      <c r="I10" s="46"/>
      <c r="J10" s="349" t="s">
        <v>21</v>
      </c>
      <c r="K10" s="314"/>
      <c r="L10" s="51">
        <f>IF(G10&lt;1,0,(B10-'04 Aug-15 Aug'!J36)/G10)</f>
        <v>0</v>
      </c>
    </row>
    <row r="11" spans="1:12" ht="39" customHeight="1" thickBot="1" x14ac:dyDescent="0.5">
      <c r="A11" s="350" t="s">
        <v>9</v>
      </c>
      <c r="B11" s="351"/>
      <c r="C11" s="351"/>
      <c r="D11" s="52"/>
      <c r="E11" s="52"/>
      <c r="F11" s="52"/>
      <c r="G11" s="53">
        <f>L10/8</f>
        <v>0</v>
      </c>
      <c r="H11" s="46"/>
      <c r="I11" s="46"/>
      <c r="J11" s="46"/>
      <c r="K11" s="46"/>
      <c r="L11" s="54"/>
    </row>
    <row r="12" spans="1:12" ht="20" thickBot="1" x14ac:dyDescent="0.5">
      <c r="A12" s="319"/>
      <c r="B12" s="320"/>
      <c r="C12" s="320"/>
      <c r="D12" s="320"/>
      <c r="E12" s="320"/>
      <c r="F12" s="320"/>
      <c r="G12" s="320"/>
      <c r="H12" s="320"/>
      <c r="I12" s="320"/>
      <c r="J12" s="320"/>
      <c r="K12" s="320"/>
      <c r="L12" s="321"/>
    </row>
    <row r="13" spans="1:12" ht="65.25" customHeight="1" thickTop="1" x14ac:dyDescent="0.45">
      <c r="A13" s="119" t="s">
        <v>12</v>
      </c>
      <c r="B13" s="64" t="s">
        <v>75</v>
      </c>
      <c r="C13" s="57" t="s">
        <v>17</v>
      </c>
      <c r="D13" s="58" t="s">
        <v>14</v>
      </c>
      <c r="E13" s="59" t="s">
        <v>76</v>
      </c>
      <c r="F13" s="60"/>
      <c r="G13" s="61" t="s">
        <v>15</v>
      </c>
      <c r="H13" s="62" t="s">
        <v>76</v>
      </c>
      <c r="I13" s="58"/>
      <c r="J13" s="63" t="s">
        <v>14</v>
      </c>
      <c r="K13" s="64" t="s">
        <v>16</v>
      </c>
      <c r="L13" s="125" t="s">
        <v>18</v>
      </c>
    </row>
    <row r="14" spans="1:12" x14ac:dyDescent="0.45">
      <c r="A14" s="127"/>
      <c r="B14" s="120"/>
      <c r="C14" s="67"/>
      <c r="D14" s="83">
        <f t="shared" ref="D14:D22" si="0">C14-B14</f>
        <v>0</v>
      </c>
      <c r="E14" s="84">
        <f t="shared" ref="E14:E22" si="1">D14</f>
        <v>0</v>
      </c>
      <c r="F14" s="85">
        <f t="shared" ref="F14:F22" si="2">E14*24</f>
        <v>0</v>
      </c>
      <c r="G14" s="71"/>
      <c r="H14" s="86">
        <f t="shared" ref="H14:H22" si="3">G14</f>
        <v>0</v>
      </c>
      <c r="I14" s="84">
        <f t="shared" ref="I14:I22" si="4">H14*24</f>
        <v>0</v>
      </c>
      <c r="J14" s="87">
        <f t="shared" ref="J14:J22" si="5">F14-I14</f>
        <v>0</v>
      </c>
      <c r="K14" s="88">
        <f>J14*$G$10</f>
        <v>0</v>
      </c>
      <c r="L14" s="82">
        <f>L10-J14</f>
        <v>0</v>
      </c>
    </row>
    <row r="15" spans="1:12" x14ac:dyDescent="0.45">
      <c r="A15" s="127"/>
      <c r="B15" s="120"/>
      <c r="C15" s="67"/>
      <c r="D15" s="68">
        <f t="shared" si="0"/>
        <v>0</v>
      </c>
      <c r="E15" s="69">
        <f t="shared" si="1"/>
        <v>0</v>
      </c>
      <c r="F15" s="70">
        <f t="shared" si="2"/>
        <v>0</v>
      </c>
      <c r="G15" s="71"/>
      <c r="H15" s="72">
        <f t="shared" si="3"/>
        <v>0</v>
      </c>
      <c r="I15" s="69">
        <f t="shared" si="4"/>
        <v>0</v>
      </c>
      <c r="J15" s="73">
        <f t="shared" si="5"/>
        <v>0</v>
      </c>
      <c r="K15" s="74">
        <f t="shared" ref="K15:K32" si="6">J15*$G$10</f>
        <v>0</v>
      </c>
      <c r="L15" s="75">
        <f>L14-J15</f>
        <v>0</v>
      </c>
    </row>
    <row r="16" spans="1:12" x14ac:dyDescent="0.45">
      <c r="A16" s="127"/>
      <c r="B16" s="120"/>
      <c r="C16" s="67"/>
      <c r="D16" s="76">
        <f t="shared" si="0"/>
        <v>0</v>
      </c>
      <c r="E16" s="77">
        <f t="shared" si="1"/>
        <v>0</v>
      </c>
      <c r="F16" s="78">
        <f t="shared" si="2"/>
        <v>0</v>
      </c>
      <c r="G16" s="71"/>
      <c r="H16" s="79">
        <f t="shared" si="3"/>
        <v>0</v>
      </c>
      <c r="I16" s="77">
        <f t="shared" si="4"/>
        <v>0</v>
      </c>
      <c r="J16" s="80">
        <f t="shared" si="5"/>
        <v>0</v>
      </c>
      <c r="K16" s="81">
        <f t="shared" si="6"/>
        <v>0</v>
      </c>
      <c r="L16" s="75">
        <f t="shared" ref="L16:L22" si="7">L15-J16</f>
        <v>0</v>
      </c>
    </row>
    <row r="17" spans="1:12" x14ac:dyDescent="0.45">
      <c r="A17" s="127"/>
      <c r="B17" s="120"/>
      <c r="C17" s="67"/>
      <c r="D17" s="83">
        <f t="shared" si="0"/>
        <v>0</v>
      </c>
      <c r="E17" s="84">
        <f t="shared" si="1"/>
        <v>0</v>
      </c>
      <c r="F17" s="85">
        <f t="shared" si="2"/>
        <v>0</v>
      </c>
      <c r="G17" s="71"/>
      <c r="H17" s="86">
        <f t="shared" si="3"/>
        <v>0</v>
      </c>
      <c r="I17" s="84">
        <f t="shared" si="4"/>
        <v>0</v>
      </c>
      <c r="J17" s="87">
        <f t="shared" si="5"/>
        <v>0</v>
      </c>
      <c r="K17" s="88">
        <f t="shared" si="6"/>
        <v>0</v>
      </c>
      <c r="L17" s="82">
        <f t="shared" si="7"/>
        <v>0</v>
      </c>
    </row>
    <row r="18" spans="1:12" x14ac:dyDescent="0.45">
      <c r="A18" s="127"/>
      <c r="B18" s="120"/>
      <c r="C18" s="67"/>
      <c r="D18" s="83">
        <f t="shared" si="0"/>
        <v>0</v>
      </c>
      <c r="E18" s="84">
        <f t="shared" si="1"/>
        <v>0</v>
      </c>
      <c r="F18" s="85">
        <f t="shared" si="2"/>
        <v>0</v>
      </c>
      <c r="G18" s="71"/>
      <c r="H18" s="86">
        <f t="shared" si="3"/>
        <v>0</v>
      </c>
      <c r="I18" s="84">
        <f t="shared" si="4"/>
        <v>0</v>
      </c>
      <c r="J18" s="87">
        <f t="shared" si="5"/>
        <v>0</v>
      </c>
      <c r="K18" s="88">
        <f t="shared" si="6"/>
        <v>0</v>
      </c>
      <c r="L18" s="75">
        <f t="shared" si="7"/>
        <v>0</v>
      </c>
    </row>
    <row r="19" spans="1:12" x14ac:dyDescent="0.45">
      <c r="A19" s="127"/>
      <c r="B19" s="120"/>
      <c r="C19" s="67"/>
      <c r="D19" s="83">
        <f t="shared" si="0"/>
        <v>0</v>
      </c>
      <c r="E19" s="84">
        <f t="shared" si="1"/>
        <v>0</v>
      </c>
      <c r="F19" s="85">
        <f t="shared" si="2"/>
        <v>0</v>
      </c>
      <c r="G19" s="71"/>
      <c r="H19" s="86">
        <f t="shared" si="3"/>
        <v>0</v>
      </c>
      <c r="I19" s="84">
        <f t="shared" si="4"/>
        <v>0</v>
      </c>
      <c r="J19" s="87">
        <f t="shared" si="5"/>
        <v>0</v>
      </c>
      <c r="K19" s="88">
        <f t="shared" si="6"/>
        <v>0</v>
      </c>
      <c r="L19" s="75">
        <f t="shared" si="7"/>
        <v>0</v>
      </c>
    </row>
    <row r="20" spans="1:12" x14ac:dyDescent="0.45">
      <c r="A20" s="127"/>
      <c r="B20" s="120"/>
      <c r="C20" s="67"/>
      <c r="D20" s="83">
        <f t="shared" si="0"/>
        <v>0</v>
      </c>
      <c r="E20" s="84">
        <f t="shared" si="1"/>
        <v>0</v>
      </c>
      <c r="F20" s="85">
        <f t="shared" si="2"/>
        <v>0</v>
      </c>
      <c r="G20" s="71"/>
      <c r="H20" s="86">
        <f t="shared" si="3"/>
        <v>0</v>
      </c>
      <c r="I20" s="84">
        <f t="shared" si="4"/>
        <v>0</v>
      </c>
      <c r="J20" s="87">
        <f t="shared" si="5"/>
        <v>0</v>
      </c>
      <c r="K20" s="88">
        <f t="shared" si="6"/>
        <v>0</v>
      </c>
      <c r="L20" s="75">
        <f t="shared" si="7"/>
        <v>0</v>
      </c>
    </row>
    <row r="21" spans="1:12" x14ac:dyDescent="0.45">
      <c r="A21" s="127"/>
      <c r="B21" s="120"/>
      <c r="C21" s="67"/>
      <c r="D21" s="83">
        <f t="shared" si="0"/>
        <v>0</v>
      </c>
      <c r="E21" s="84">
        <f t="shared" si="1"/>
        <v>0</v>
      </c>
      <c r="F21" s="85">
        <f t="shared" si="2"/>
        <v>0</v>
      </c>
      <c r="G21" s="71"/>
      <c r="H21" s="86">
        <f t="shared" si="3"/>
        <v>0</v>
      </c>
      <c r="I21" s="84">
        <f t="shared" si="4"/>
        <v>0</v>
      </c>
      <c r="J21" s="87">
        <f t="shared" si="5"/>
        <v>0</v>
      </c>
      <c r="K21" s="88">
        <f t="shared" si="6"/>
        <v>0</v>
      </c>
      <c r="L21" s="75">
        <f t="shared" si="7"/>
        <v>0</v>
      </c>
    </row>
    <row r="22" spans="1:12" x14ac:dyDescent="0.45">
      <c r="A22" s="127"/>
      <c r="B22" s="120"/>
      <c r="C22" s="67"/>
      <c r="D22" s="83">
        <f t="shared" si="0"/>
        <v>0</v>
      </c>
      <c r="E22" s="84">
        <f t="shared" si="1"/>
        <v>0</v>
      </c>
      <c r="F22" s="85">
        <f t="shared" si="2"/>
        <v>0</v>
      </c>
      <c r="G22" s="71"/>
      <c r="H22" s="86">
        <f t="shared" si="3"/>
        <v>0</v>
      </c>
      <c r="I22" s="84">
        <f t="shared" si="4"/>
        <v>0</v>
      </c>
      <c r="J22" s="87">
        <f t="shared" si="5"/>
        <v>0</v>
      </c>
      <c r="K22" s="88">
        <f t="shared" si="6"/>
        <v>0</v>
      </c>
      <c r="L22" s="82">
        <f t="shared" si="7"/>
        <v>0</v>
      </c>
    </row>
    <row r="23" spans="1:12" x14ac:dyDescent="0.45">
      <c r="A23" s="127"/>
      <c r="B23" s="120"/>
      <c r="C23" s="67"/>
      <c r="D23" s="83">
        <f t="shared" ref="D23:D32" si="8">C23-B23</f>
        <v>0</v>
      </c>
      <c r="E23" s="84">
        <f t="shared" ref="E23:E32" si="9">D23</f>
        <v>0</v>
      </c>
      <c r="F23" s="85">
        <f t="shared" ref="F23:F32" si="10">E23*24</f>
        <v>0</v>
      </c>
      <c r="G23" s="71"/>
      <c r="H23" s="86">
        <f t="shared" ref="H23:H32" si="11">G23</f>
        <v>0</v>
      </c>
      <c r="I23" s="84">
        <f t="shared" ref="I23:I32" si="12">H23*24</f>
        <v>0</v>
      </c>
      <c r="J23" s="87">
        <f t="shared" ref="J23:J32" si="13">F23-I23</f>
        <v>0</v>
      </c>
      <c r="K23" s="88">
        <f t="shared" si="6"/>
        <v>0</v>
      </c>
      <c r="L23" s="75">
        <f t="shared" ref="L23:L32" si="14">L22-J23</f>
        <v>0</v>
      </c>
    </row>
    <row r="24" spans="1:12" x14ac:dyDescent="0.45">
      <c r="A24" s="127"/>
      <c r="B24" s="120"/>
      <c r="C24" s="67"/>
      <c r="D24" s="83">
        <f t="shared" si="8"/>
        <v>0</v>
      </c>
      <c r="E24" s="84">
        <f t="shared" si="9"/>
        <v>0</v>
      </c>
      <c r="F24" s="85">
        <f t="shared" si="10"/>
        <v>0</v>
      </c>
      <c r="G24" s="71"/>
      <c r="H24" s="86">
        <f t="shared" si="11"/>
        <v>0</v>
      </c>
      <c r="I24" s="84">
        <f t="shared" si="12"/>
        <v>0</v>
      </c>
      <c r="J24" s="87">
        <f t="shared" si="13"/>
        <v>0</v>
      </c>
      <c r="K24" s="88">
        <f t="shared" si="6"/>
        <v>0</v>
      </c>
      <c r="L24" s="89">
        <f t="shared" si="14"/>
        <v>0</v>
      </c>
    </row>
    <row r="25" spans="1:12" x14ac:dyDescent="0.45">
      <c r="A25" s="127"/>
      <c r="B25" s="120"/>
      <c r="C25" s="67"/>
      <c r="D25" s="83">
        <f t="shared" si="8"/>
        <v>0</v>
      </c>
      <c r="E25" s="84">
        <f t="shared" si="9"/>
        <v>0</v>
      </c>
      <c r="F25" s="85">
        <f t="shared" si="10"/>
        <v>0</v>
      </c>
      <c r="G25" s="71"/>
      <c r="H25" s="86">
        <f t="shared" si="11"/>
        <v>0</v>
      </c>
      <c r="I25" s="84">
        <f t="shared" si="12"/>
        <v>0</v>
      </c>
      <c r="J25" s="87">
        <f t="shared" si="13"/>
        <v>0</v>
      </c>
      <c r="K25" s="88">
        <f t="shared" si="6"/>
        <v>0</v>
      </c>
      <c r="L25" s="89">
        <f t="shared" si="14"/>
        <v>0</v>
      </c>
    </row>
    <row r="26" spans="1:12" x14ac:dyDescent="0.45">
      <c r="A26" s="127"/>
      <c r="B26" s="120"/>
      <c r="C26" s="67"/>
      <c r="D26" s="83">
        <f t="shared" si="8"/>
        <v>0</v>
      </c>
      <c r="E26" s="84">
        <f t="shared" si="9"/>
        <v>0</v>
      </c>
      <c r="F26" s="85">
        <f t="shared" si="10"/>
        <v>0</v>
      </c>
      <c r="G26" s="71"/>
      <c r="H26" s="86">
        <f t="shared" si="11"/>
        <v>0</v>
      </c>
      <c r="I26" s="84">
        <f t="shared" si="12"/>
        <v>0</v>
      </c>
      <c r="J26" s="87">
        <f t="shared" si="13"/>
        <v>0</v>
      </c>
      <c r="K26" s="88">
        <f t="shared" si="6"/>
        <v>0</v>
      </c>
      <c r="L26" s="89">
        <f t="shared" si="14"/>
        <v>0</v>
      </c>
    </row>
    <row r="27" spans="1:12" x14ac:dyDescent="0.45">
      <c r="A27" s="127"/>
      <c r="B27" s="120"/>
      <c r="C27" s="67"/>
      <c r="D27" s="83">
        <f t="shared" si="8"/>
        <v>0</v>
      </c>
      <c r="E27" s="84">
        <f t="shared" si="9"/>
        <v>0</v>
      </c>
      <c r="F27" s="85">
        <f t="shared" si="10"/>
        <v>0</v>
      </c>
      <c r="G27" s="71"/>
      <c r="H27" s="86">
        <f t="shared" si="11"/>
        <v>0</v>
      </c>
      <c r="I27" s="84">
        <f t="shared" si="12"/>
        <v>0</v>
      </c>
      <c r="J27" s="87">
        <f t="shared" si="13"/>
        <v>0</v>
      </c>
      <c r="K27" s="88">
        <f t="shared" si="6"/>
        <v>0</v>
      </c>
      <c r="L27" s="82">
        <f t="shared" si="14"/>
        <v>0</v>
      </c>
    </row>
    <row r="28" spans="1:12" x14ac:dyDescent="0.45">
      <c r="A28" s="127"/>
      <c r="B28" s="120"/>
      <c r="C28" s="67"/>
      <c r="D28" s="83">
        <f t="shared" si="8"/>
        <v>0</v>
      </c>
      <c r="E28" s="84">
        <f t="shared" si="9"/>
        <v>0</v>
      </c>
      <c r="F28" s="85">
        <f t="shared" si="10"/>
        <v>0</v>
      </c>
      <c r="G28" s="71"/>
      <c r="H28" s="86">
        <f t="shared" si="11"/>
        <v>0</v>
      </c>
      <c r="I28" s="84">
        <f t="shared" si="12"/>
        <v>0</v>
      </c>
      <c r="J28" s="87">
        <f t="shared" si="13"/>
        <v>0</v>
      </c>
      <c r="K28" s="88">
        <f t="shared" si="6"/>
        <v>0</v>
      </c>
      <c r="L28" s="75">
        <f t="shared" si="14"/>
        <v>0</v>
      </c>
    </row>
    <row r="29" spans="1:12" x14ac:dyDescent="0.45">
      <c r="A29" s="127"/>
      <c r="B29" s="120"/>
      <c r="C29" s="67"/>
      <c r="D29" s="83">
        <f t="shared" si="8"/>
        <v>0</v>
      </c>
      <c r="E29" s="84">
        <f t="shared" si="9"/>
        <v>0</v>
      </c>
      <c r="F29" s="85">
        <f t="shared" si="10"/>
        <v>0</v>
      </c>
      <c r="G29" s="71"/>
      <c r="H29" s="86">
        <f t="shared" si="11"/>
        <v>0</v>
      </c>
      <c r="I29" s="84">
        <f t="shared" si="12"/>
        <v>0</v>
      </c>
      <c r="J29" s="87">
        <f t="shared" si="13"/>
        <v>0</v>
      </c>
      <c r="K29" s="88">
        <f t="shared" si="6"/>
        <v>0</v>
      </c>
      <c r="L29" s="89">
        <f t="shared" si="14"/>
        <v>0</v>
      </c>
    </row>
    <row r="30" spans="1:12" x14ac:dyDescent="0.45">
      <c r="A30" s="127"/>
      <c r="B30" s="120"/>
      <c r="C30" s="67"/>
      <c r="D30" s="83">
        <f t="shared" si="8"/>
        <v>0</v>
      </c>
      <c r="E30" s="84">
        <f t="shared" si="9"/>
        <v>0</v>
      </c>
      <c r="F30" s="85">
        <f t="shared" si="10"/>
        <v>0</v>
      </c>
      <c r="G30" s="71"/>
      <c r="H30" s="86">
        <f t="shared" si="11"/>
        <v>0</v>
      </c>
      <c r="I30" s="84">
        <f t="shared" si="12"/>
        <v>0</v>
      </c>
      <c r="J30" s="87">
        <f t="shared" si="13"/>
        <v>0</v>
      </c>
      <c r="K30" s="88">
        <f t="shared" si="6"/>
        <v>0</v>
      </c>
      <c r="L30" s="89">
        <f t="shared" si="14"/>
        <v>0</v>
      </c>
    </row>
    <row r="31" spans="1:12" x14ac:dyDescent="0.45">
      <c r="A31" s="127"/>
      <c r="B31" s="120"/>
      <c r="C31" s="67"/>
      <c r="D31" s="83">
        <f t="shared" si="8"/>
        <v>0</v>
      </c>
      <c r="E31" s="84">
        <f t="shared" si="9"/>
        <v>0</v>
      </c>
      <c r="F31" s="85">
        <f t="shared" si="10"/>
        <v>0</v>
      </c>
      <c r="G31" s="71"/>
      <c r="H31" s="86">
        <f t="shared" si="11"/>
        <v>0</v>
      </c>
      <c r="I31" s="84">
        <f t="shared" si="12"/>
        <v>0</v>
      </c>
      <c r="J31" s="87">
        <f t="shared" si="13"/>
        <v>0</v>
      </c>
      <c r="K31" s="88">
        <f t="shared" si="6"/>
        <v>0</v>
      </c>
      <c r="L31" s="82">
        <f t="shared" si="14"/>
        <v>0</v>
      </c>
    </row>
    <row r="32" spans="1:12" ht="17.5" thickBot="1" x14ac:dyDescent="0.5">
      <c r="A32" s="127"/>
      <c r="B32" s="120"/>
      <c r="C32" s="67"/>
      <c r="D32" s="121">
        <f t="shared" si="8"/>
        <v>0</v>
      </c>
      <c r="E32" s="122">
        <f t="shared" si="9"/>
        <v>0</v>
      </c>
      <c r="F32" s="123">
        <f t="shared" si="10"/>
        <v>0</v>
      </c>
      <c r="G32" s="71"/>
      <c r="H32" s="124">
        <f t="shared" si="11"/>
        <v>0</v>
      </c>
      <c r="I32" s="122">
        <f t="shared" si="12"/>
        <v>0</v>
      </c>
      <c r="J32" s="94">
        <f t="shared" si="13"/>
        <v>0</v>
      </c>
      <c r="K32" s="95">
        <f t="shared" si="6"/>
        <v>0</v>
      </c>
      <c r="L32" s="96">
        <f t="shared" si="14"/>
        <v>0</v>
      </c>
    </row>
    <row r="33" spans="1:18" ht="18" thickTop="1" thickBot="1" x14ac:dyDescent="0.5">
      <c r="A33" s="322" t="s">
        <v>13</v>
      </c>
      <c r="B33" s="323"/>
      <c r="C33" s="323"/>
      <c r="D33" s="323"/>
      <c r="E33" s="323"/>
      <c r="F33" s="323"/>
      <c r="G33" s="323"/>
      <c r="H33" s="323"/>
      <c r="I33" s="323"/>
      <c r="J33" s="323"/>
      <c r="K33" s="323"/>
      <c r="L33" s="324"/>
    </row>
    <row r="34" spans="1:18" ht="17.5" thickTop="1" x14ac:dyDescent="0.45">
      <c r="A34" s="52"/>
      <c r="B34" s="52"/>
      <c r="C34" s="52"/>
      <c r="D34" s="52"/>
      <c r="E34" s="52"/>
      <c r="F34" s="52"/>
      <c r="G34" s="52"/>
      <c r="H34" s="52"/>
      <c r="I34" s="52"/>
      <c r="J34" s="52"/>
      <c r="K34" s="52"/>
      <c r="L34" s="52"/>
    </row>
    <row r="35" spans="1:18" ht="21" customHeight="1" x14ac:dyDescent="0.55000000000000004">
      <c r="B35" s="325" t="s">
        <v>77</v>
      </c>
      <c r="C35" s="326"/>
      <c r="D35" s="52"/>
      <c r="E35" s="52"/>
      <c r="F35" s="52"/>
      <c r="G35" s="52"/>
      <c r="H35" s="52"/>
      <c r="I35" s="52"/>
      <c r="J35" s="327" t="str">
        <f>'04 Aug-15 Aug'!J35:L35</f>
        <v>Summer Semester TOTAL</v>
      </c>
      <c r="K35" s="328"/>
      <c r="L35" s="328"/>
      <c r="M35" s="52"/>
    </row>
    <row r="36" spans="1:18" ht="20" x14ac:dyDescent="0.55000000000000004">
      <c r="A36" s="25" t="s">
        <v>16</v>
      </c>
      <c r="B36" s="329">
        <f>G10*B37</f>
        <v>0</v>
      </c>
      <c r="C36" s="330"/>
      <c r="D36" s="97"/>
      <c r="E36" s="97"/>
      <c r="F36" s="97"/>
      <c r="G36" s="97"/>
      <c r="H36" s="97"/>
      <c r="I36" s="97"/>
      <c r="J36" s="329">
        <f>'24 May-06 Jun'!B36+'07 Jun-20 Jun'!B36+'21 Jun-04 Jul'!B36+'05 Jul-18 Jul'!B36+'19 Jul-01 Aug'!B36+'04 Aug-15 Aug'!B36+B36</f>
        <v>0</v>
      </c>
      <c r="K36" s="312"/>
      <c r="L36" s="312"/>
      <c r="M36" s="52"/>
    </row>
    <row r="37" spans="1:18" s="101" customFormat="1" ht="23.5" x14ac:dyDescent="0.65">
      <c r="A37" s="98" t="s">
        <v>14</v>
      </c>
      <c r="B37" s="315">
        <f>SUM(J14:J32)</f>
        <v>0</v>
      </c>
      <c r="C37" s="316"/>
      <c r="D37" s="99"/>
      <c r="E37" s="99"/>
      <c r="F37" s="99"/>
      <c r="G37" s="99"/>
      <c r="H37" s="99"/>
      <c r="I37" s="99"/>
      <c r="J37" s="311">
        <f>'24 May-06 Jun'!B37+'07 Jun-20 Jun'!B37+'21 Jun-04 Jul'!B37+'05 Jul-18 Jul'!B37+'19 Jul-01 Aug'!B37+'04 Aug-15 Aug'!B37+B37</f>
        <v>0</v>
      </c>
      <c r="K37" s="312"/>
      <c r="L37" s="312"/>
      <c r="M37" s="100"/>
    </row>
    <row r="38" spans="1:18" s="101" customFormat="1" ht="23.5" x14ac:dyDescent="0.65">
      <c r="A38" s="98"/>
      <c r="B38" s="102"/>
      <c r="C38" s="317" t="s">
        <v>88</v>
      </c>
      <c r="D38" s="318"/>
      <c r="E38" s="318"/>
      <c r="F38" s="318"/>
      <c r="G38" s="318"/>
      <c r="H38" s="318"/>
      <c r="I38" s="318"/>
      <c r="J38" s="318"/>
      <c r="K38" s="128">
        <f>L32</f>
        <v>0</v>
      </c>
      <c r="L38" s="103"/>
      <c r="M38" s="100"/>
    </row>
    <row r="39" spans="1:18" ht="43.5" customHeight="1" x14ac:dyDescent="0.45">
      <c r="A39" s="336"/>
      <c r="B39" s="336"/>
      <c r="C39" s="336"/>
      <c r="D39" s="52"/>
      <c r="E39" s="52"/>
      <c r="F39" s="52"/>
      <c r="H39" s="52"/>
      <c r="I39" s="52"/>
      <c r="J39" s="52"/>
      <c r="K39" s="104">
        <f ca="1">TODAY()</f>
        <v>46160</v>
      </c>
      <c r="L39" s="52"/>
      <c r="M39" s="52"/>
    </row>
    <row r="40" spans="1:18" x14ac:dyDescent="0.45">
      <c r="A40" s="337" t="s">
        <v>19</v>
      </c>
      <c r="B40" s="338"/>
      <c r="C40" s="338"/>
      <c r="D40" s="52"/>
      <c r="E40" s="52"/>
      <c r="F40" s="52"/>
      <c r="H40" s="52"/>
      <c r="I40" s="52"/>
      <c r="J40" s="52"/>
      <c r="K40" s="105" t="s">
        <v>12</v>
      </c>
      <c r="L40" s="52"/>
      <c r="M40" s="52"/>
    </row>
    <row r="41" spans="1:18" ht="18.5" x14ac:dyDescent="0.45">
      <c r="A41" s="106" t="s">
        <v>110</v>
      </c>
      <c r="B41" s="107" t="str">
        <f>'Summer 2026 Pay Schedule '!C17</f>
        <v>Friday, September 11th, 2026</v>
      </c>
      <c r="C41" s="106"/>
      <c r="D41" s="52"/>
      <c r="E41" s="52"/>
      <c r="F41" s="52"/>
      <c r="G41" s="52"/>
      <c r="H41" s="52"/>
      <c r="I41" s="52"/>
      <c r="J41" s="52"/>
      <c r="K41" s="52"/>
      <c r="L41" s="52"/>
    </row>
    <row r="42" spans="1:18" ht="35.25" customHeight="1" thickBot="1" x14ac:dyDescent="0.5">
      <c r="A42" s="336"/>
      <c r="B42" s="336"/>
      <c r="C42" s="336"/>
    </row>
    <row r="43" spans="1:18" x14ac:dyDescent="0.45">
      <c r="A43" s="337" t="s">
        <v>86</v>
      </c>
      <c r="B43" s="338"/>
      <c r="C43" s="338"/>
      <c r="F43" s="108" t="s">
        <v>12</v>
      </c>
    </row>
    <row r="44" spans="1:18" ht="21.75" customHeight="1" x14ac:dyDescent="0.45">
      <c r="A44" s="313" t="s">
        <v>87</v>
      </c>
      <c r="B44" s="314"/>
      <c r="C44" s="314"/>
      <c r="D44" s="314"/>
      <c r="E44" s="314"/>
      <c r="F44" s="314"/>
      <c r="G44" s="314"/>
      <c r="H44" s="314"/>
      <c r="I44" s="314"/>
      <c r="J44" s="314"/>
      <c r="K44" s="314"/>
      <c r="L44" s="314"/>
      <c r="M44" s="109"/>
      <c r="N44" s="109"/>
      <c r="O44" s="109"/>
      <c r="P44" s="109"/>
    </row>
    <row r="45" spans="1:18" ht="54.75" customHeight="1" x14ac:dyDescent="0.45">
      <c r="A45" s="334" t="s">
        <v>106</v>
      </c>
      <c r="B45" s="335"/>
      <c r="C45" s="335"/>
      <c r="D45" s="335"/>
      <c r="E45" s="335"/>
      <c r="F45" s="335"/>
      <c r="G45" s="335"/>
      <c r="H45" s="335"/>
      <c r="I45" s="335"/>
      <c r="J45" s="335"/>
      <c r="K45" s="335"/>
      <c r="L45" s="335"/>
      <c r="M45" s="335"/>
      <c r="N45" s="335"/>
      <c r="O45" s="24"/>
      <c r="P45" s="24"/>
      <c r="Q45" s="24"/>
      <c r="R45" s="24"/>
    </row>
    <row r="46" spans="1:18" ht="63" customHeight="1" x14ac:dyDescent="0.45">
      <c r="A46" s="334" t="s">
        <v>107</v>
      </c>
      <c r="B46" s="335"/>
      <c r="C46" s="335"/>
      <c r="D46" s="335"/>
      <c r="E46" s="335"/>
      <c r="F46" s="335"/>
      <c r="G46" s="335"/>
      <c r="H46" s="335"/>
      <c r="I46" s="335"/>
      <c r="J46" s="335"/>
      <c r="K46" s="335"/>
      <c r="L46" s="335"/>
      <c r="M46" s="335"/>
      <c r="N46" s="111"/>
      <c r="O46" s="24"/>
      <c r="P46" s="24"/>
      <c r="Q46" s="24"/>
      <c r="R46" s="24"/>
    </row>
    <row r="47" spans="1:18" ht="27.75" customHeight="1" x14ac:dyDescent="0.45">
      <c r="A47" s="112" t="s">
        <v>20</v>
      </c>
      <c r="B47" s="339"/>
      <c r="C47" s="340"/>
      <c r="D47" s="341"/>
      <c r="E47" s="341"/>
      <c r="F47" s="341"/>
      <c r="G47" s="340"/>
      <c r="H47" s="340"/>
      <c r="I47" s="340"/>
      <c r="J47" s="340"/>
      <c r="K47" s="340"/>
      <c r="L47" s="340"/>
    </row>
    <row r="48" spans="1:18" x14ac:dyDescent="0.45">
      <c r="B48" s="333"/>
      <c r="C48" s="333"/>
      <c r="D48" s="333"/>
      <c r="E48" s="333"/>
      <c r="F48" s="333"/>
      <c r="G48" s="333"/>
      <c r="H48" s="333"/>
      <c r="I48" s="333"/>
      <c r="J48" s="333"/>
      <c r="K48" s="333"/>
      <c r="L48" s="333"/>
    </row>
    <row r="49" spans="1:12" s="46" customFormat="1" ht="24.75" customHeight="1" x14ac:dyDescent="0.45">
      <c r="A49" s="331" t="s">
        <v>92</v>
      </c>
      <c r="B49" s="331"/>
      <c r="C49" s="331"/>
      <c r="D49" s="331"/>
      <c r="E49" s="331"/>
      <c r="F49" s="331"/>
      <c r="G49" s="331"/>
      <c r="H49" s="331"/>
      <c r="I49" s="331"/>
      <c r="J49" s="331"/>
      <c r="K49" s="331"/>
      <c r="L49" s="331"/>
    </row>
    <row r="50" spans="1:12" s="46" customFormat="1" x14ac:dyDescent="0.45">
      <c r="A50" s="332" t="s">
        <v>96</v>
      </c>
      <c r="B50" s="332"/>
      <c r="C50" s="332"/>
      <c r="D50" s="332"/>
      <c r="E50" s="332"/>
      <c r="F50" s="332"/>
      <c r="G50" s="332"/>
      <c r="H50" s="332"/>
      <c r="I50" s="332"/>
      <c r="J50" s="332"/>
      <c r="K50" s="332"/>
      <c r="L50" s="332"/>
    </row>
    <row r="51" spans="1:12" hidden="1" x14ac:dyDescent="0.45"/>
    <row r="52" spans="1:12" s="114" customFormat="1" ht="15" hidden="1" x14ac:dyDescent="0.3">
      <c r="A52" s="113" t="s">
        <v>22</v>
      </c>
      <c r="J52" s="114" t="s">
        <v>85</v>
      </c>
      <c r="K52" s="115"/>
    </row>
    <row r="53" spans="1:12" s="114" customFormat="1" ht="15" hidden="1" x14ac:dyDescent="0.3">
      <c r="A53" s="116"/>
      <c r="J53" s="115">
        <v>0.05</v>
      </c>
    </row>
    <row r="54" spans="1:12" s="114" customFormat="1" ht="15" hidden="1" x14ac:dyDescent="0.3">
      <c r="A54" s="116" t="s">
        <v>118</v>
      </c>
      <c r="J54" s="115">
        <v>0.1</v>
      </c>
    </row>
    <row r="55" spans="1:12" s="114" customFormat="1" ht="15" hidden="1" x14ac:dyDescent="0.3">
      <c r="A55" s="116" t="s">
        <v>119</v>
      </c>
      <c r="J55" s="115">
        <v>0.15</v>
      </c>
    </row>
    <row r="56" spans="1:12" s="114" customFormat="1" ht="15" hidden="1" x14ac:dyDescent="0.3">
      <c r="A56" s="116" t="s">
        <v>120</v>
      </c>
      <c r="J56" s="115">
        <v>0.2</v>
      </c>
    </row>
    <row r="57" spans="1:12" s="114" customFormat="1" ht="15" hidden="1" x14ac:dyDescent="0.3">
      <c r="A57" s="116" t="s">
        <v>121</v>
      </c>
      <c r="J57" s="115">
        <v>0.25</v>
      </c>
    </row>
    <row r="58" spans="1:12" s="114" customFormat="1" ht="15" hidden="1" x14ac:dyDescent="0.3">
      <c r="A58" s="116" t="s">
        <v>122</v>
      </c>
      <c r="J58" s="115">
        <v>0.3</v>
      </c>
    </row>
    <row r="59" spans="1:12" s="114" customFormat="1" ht="15" hidden="1" x14ac:dyDescent="0.3">
      <c r="A59" s="116" t="s">
        <v>123</v>
      </c>
      <c r="J59" s="115">
        <v>0.33</v>
      </c>
    </row>
    <row r="60" spans="1:12" s="114" customFormat="1" ht="15" hidden="1" x14ac:dyDescent="0.3">
      <c r="A60" s="116" t="s">
        <v>124</v>
      </c>
      <c r="J60" s="115">
        <v>0.34</v>
      </c>
    </row>
    <row r="61" spans="1:12" s="114" customFormat="1" ht="15" hidden="1" x14ac:dyDescent="0.3">
      <c r="A61" s="116" t="s">
        <v>125</v>
      </c>
      <c r="J61" s="115">
        <v>0.35</v>
      </c>
    </row>
    <row r="62" spans="1:12" s="114" customFormat="1" ht="15" hidden="1" x14ac:dyDescent="0.3">
      <c r="A62" s="116" t="s">
        <v>126</v>
      </c>
      <c r="J62" s="115">
        <v>0.4</v>
      </c>
    </row>
    <row r="63" spans="1:12" s="114" customFormat="1" ht="15" hidden="1" x14ac:dyDescent="0.3">
      <c r="A63" s="116" t="s">
        <v>127</v>
      </c>
      <c r="J63" s="115">
        <v>0.45</v>
      </c>
    </row>
    <row r="64" spans="1:12" s="114" customFormat="1" ht="15" hidden="1" x14ac:dyDescent="0.3">
      <c r="A64" s="116" t="s">
        <v>128</v>
      </c>
      <c r="J64" s="115">
        <v>0.5</v>
      </c>
    </row>
    <row r="65" spans="1:10" s="114" customFormat="1" ht="15" hidden="1" x14ac:dyDescent="0.3">
      <c r="A65" s="116" t="s">
        <v>129</v>
      </c>
      <c r="J65" s="115">
        <v>0.55000000000000004</v>
      </c>
    </row>
    <row r="66" spans="1:10" s="114" customFormat="1" ht="15" hidden="1" x14ac:dyDescent="0.3">
      <c r="A66" s="116" t="s">
        <v>130</v>
      </c>
      <c r="J66" s="115">
        <v>0.6</v>
      </c>
    </row>
    <row r="67" spans="1:10" s="114" customFormat="1" ht="15" hidden="1" x14ac:dyDescent="0.3">
      <c r="A67" s="116" t="s">
        <v>131</v>
      </c>
      <c r="J67" s="115">
        <v>0.65</v>
      </c>
    </row>
    <row r="68" spans="1:10" s="114" customFormat="1" ht="15" hidden="1" x14ac:dyDescent="0.3">
      <c r="A68" s="116" t="s">
        <v>132</v>
      </c>
      <c r="J68" s="115">
        <v>0.7</v>
      </c>
    </row>
    <row r="69" spans="1:10" s="114" customFormat="1" ht="15" hidden="1" x14ac:dyDescent="0.3">
      <c r="A69" s="116" t="s">
        <v>133</v>
      </c>
      <c r="J69" s="115">
        <v>0.75</v>
      </c>
    </row>
    <row r="70" spans="1:10" s="114" customFormat="1" ht="15" hidden="1" x14ac:dyDescent="0.3">
      <c r="A70" s="116" t="s">
        <v>134</v>
      </c>
      <c r="J70" s="115">
        <v>0.8</v>
      </c>
    </row>
    <row r="71" spans="1:10" s="114" customFormat="1" ht="15" hidden="1" x14ac:dyDescent="0.3">
      <c r="A71" s="116" t="s">
        <v>135</v>
      </c>
      <c r="J71" s="115">
        <v>0.85</v>
      </c>
    </row>
    <row r="72" spans="1:10" s="114" customFormat="1" ht="15" hidden="1" x14ac:dyDescent="0.3">
      <c r="A72" s="116" t="s">
        <v>136</v>
      </c>
      <c r="J72" s="115">
        <v>0.9</v>
      </c>
    </row>
    <row r="73" spans="1:10" s="114" customFormat="1" ht="15" hidden="1" x14ac:dyDescent="0.3">
      <c r="A73" s="116" t="s">
        <v>137</v>
      </c>
      <c r="J73" s="115">
        <v>0.95</v>
      </c>
    </row>
    <row r="74" spans="1:10" s="114" customFormat="1" ht="15" hidden="1" x14ac:dyDescent="0.3">
      <c r="A74" s="116" t="s">
        <v>138</v>
      </c>
      <c r="J74" s="115">
        <v>1</v>
      </c>
    </row>
    <row r="75" spans="1:10" s="114" customFormat="1" ht="15" hidden="1" x14ac:dyDescent="0.3">
      <c r="A75" s="116" t="s">
        <v>139</v>
      </c>
    </row>
    <row r="76" spans="1:10" s="114" customFormat="1" ht="15" hidden="1" x14ac:dyDescent="0.3">
      <c r="A76" s="116" t="s">
        <v>140</v>
      </c>
    </row>
    <row r="77" spans="1:10" s="114" customFormat="1" ht="15" hidden="1" x14ac:dyDescent="0.3">
      <c r="A77" s="116" t="s">
        <v>141</v>
      </c>
    </row>
    <row r="78" spans="1:10" s="114" customFormat="1" ht="15" hidden="1" x14ac:dyDescent="0.3">
      <c r="A78" s="116" t="s">
        <v>142</v>
      </c>
    </row>
    <row r="79" spans="1:10" s="114" customFormat="1" ht="15" hidden="1" x14ac:dyDescent="0.3">
      <c r="A79" s="116" t="s">
        <v>143</v>
      </c>
    </row>
    <row r="80" spans="1:10" s="114" customFormat="1" ht="15" hidden="1" x14ac:dyDescent="0.3">
      <c r="A80" s="116" t="s">
        <v>144</v>
      </c>
    </row>
    <row r="81" spans="1:1" s="114" customFormat="1" ht="15" hidden="1" x14ac:dyDescent="0.3">
      <c r="A81" s="116" t="s">
        <v>145</v>
      </c>
    </row>
    <row r="82" spans="1:1" s="114" customFormat="1" ht="15" hidden="1" x14ac:dyDescent="0.3">
      <c r="A82" s="116" t="s">
        <v>146</v>
      </c>
    </row>
    <row r="83" spans="1:1" s="114" customFormat="1" ht="15" hidden="1" x14ac:dyDescent="0.3">
      <c r="A83" s="116" t="s">
        <v>147</v>
      </c>
    </row>
    <row r="84" spans="1:1" s="114" customFormat="1" ht="15" hidden="1" x14ac:dyDescent="0.3">
      <c r="A84" s="116" t="s">
        <v>148</v>
      </c>
    </row>
    <row r="85" spans="1:1" s="114" customFormat="1" ht="15" hidden="1" x14ac:dyDescent="0.3">
      <c r="A85" s="116" t="s">
        <v>149</v>
      </c>
    </row>
    <row r="86" spans="1:1" s="114" customFormat="1" ht="15" hidden="1" x14ac:dyDescent="0.3">
      <c r="A86" s="116" t="s">
        <v>150</v>
      </c>
    </row>
    <row r="87" spans="1:1" s="114" customFormat="1" ht="15" hidden="1" x14ac:dyDescent="0.3">
      <c r="A87" s="116" t="s">
        <v>151</v>
      </c>
    </row>
    <row r="88" spans="1:1" s="114" customFormat="1" ht="15" hidden="1" x14ac:dyDescent="0.3">
      <c r="A88" s="116" t="s">
        <v>152</v>
      </c>
    </row>
    <row r="89" spans="1:1" s="114" customFormat="1" ht="15" hidden="1" x14ac:dyDescent="0.3">
      <c r="A89" s="116" t="s">
        <v>153</v>
      </c>
    </row>
    <row r="90" spans="1:1" s="114" customFormat="1" ht="15" hidden="1" x14ac:dyDescent="0.3">
      <c r="A90" s="116" t="s">
        <v>154</v>
      </c>
    </row>
    <row r="91" spans="1:1" s="114" customFormat="1" ht="15" hidden="1" x14ac:dyDescent="0.3">
      <c r="A91" s="116" t="s">
        <v>155</v>
      </c>
    </row>
    <row r="92" spans="1:1" s="114" customFormat="1" ht="15" hidden="1" x14ac:dyDescent="0.3">
      <c r="A92" s="116" t="s">
        <v>156</v>
      </c>
    </row>
    <row r="93" spans="1:1" s="114" customFormat="1" ht="15" hidden="1" x14ac:dyDescent="0.3">
      <c r="A93" s="116" t="s">
        <v>157</v>
      </c>
    </row>
    <row r="94" spans="1:1" s="114" customFormat="1" ht="15" hidden="1" x14ac:dyDescent="0.3">
      <c r="A94" s="116" t="s">
        <v>158</v>
      </c>
    </row>
    <row r="95" spans="1:1" s="114" customFormat="1" ht="15" hidden="1" x14ac:dyDescent="0.3">
      <c r="A95" s="116" t="s">
        <v>159</v>
      </c>
    </row>
    <row r="96" spans="1:1" s="114" customFormat="1" ht="15" hidden="1" x14ac:dyDescent="0.3">
      <c r="A96" s="116" t="s">
        <v>160</v>
      </c>
    </row>
    <row r="97" spans="1:1" s="114" customFormat="1" ht="15" hidden="1" x14ac:dyDescent="0.3">
      <c r="A97" s="116" t="s">
        <v>161</v>
      </c>
    </row>
    <row r="98" spans="1:1" s="114" customFormat="1" ht="15" hidden="1" x14ac:dyDescent="0.3">
      <c r="A98" s="116" t="s">
        <v>162</v>
      </c>
    </row>
    <row r="99" spans="1:1" s="114" customFormat="1" ht="15" hidden="1" x14ac:dyDescent="0.3">
      <c r="A99" s="116" t="s">
        <v>163</v>
      </c>
    </row>
    <row r="100" spans="1:1" s="114" customFormat="1" ht="15" hidden="1" x14ac:dyDescent="0.3">
      <c r="A100" s="116" t="s">
        <v>164</v>
      </c>
    </row>
    <row r="101" spans="1:1" s="114" customFormat="1" ht="15" hidden="1" x14ac:dyDescent="0.3">
      <c r="A101" s="116" t="s">
        <v>165</v>
      </c>
    </row>
    <row r="102" spans="1:1" s="114" customFormat="1" ht="15" hidden="1" x14ac:dyDescent="0.3">
      <c r="A102" s="116" t="s">
        <v>166</v>
      </c>
    </row>
    <row r="103" spans="1:1" s="114" customFormat="1" ht="15" hidden="1" x14ac:dyDescent="0.3">
      <c r="A103" s="116" t="s">
        <v>167</v>
      </c>
    </row>
    <row r="104" spans="1:1" s="114" customFormat="1" ht="15" hidden="1" x14ac:dyDescent="0.3">
      <c r="A104" s="116" t="s">
        <v>168</v>
      </c>
    </row>
    <row r="105" spans="1:1" s="114" customFormat="1" ht="15" hidden="1" x14ac:dyDescent="0.3">
      <c r="A105" s="116" t="s">
        <v>169</v>
      </c>
    </row>
    <row r="106" spans="1:1" s="114" customFormat="1" ht="15" hidden="1" x14ac:dyDescent="0.3">
      <c r="A106" s="116" t="s">
        <v>170</v>
      </c>
    </row>
    <row r="107" spans="1:1" s="114" customFormat="1" ht="15" hidden="1" x14ac:dyDescent="0.3">
      <c r="A107" s="116" t="s">
        <v>171</v>
      </c>
    </row>
    <row r="108" spans="1:1" s="114" customFormat="1" ht="15" hidden="1" x14ac:dyDescent="0.3">
      <c r="A108" s="116" t="s">
        <v>172</v>
      </c>
    </row>
    <row r="109" spans="1:1" s="114" customFormat="1" ht="15" hidden="1" x14ac:dyDescent="0.3">
      <c r="A109" s="116" t="s">
        <v>173</v>
      </c>
    </row>
    <row r="110" spans="1:1" s="114" customFormat="1" ht="15" hidden="1" x14ac:dyDescent="0.3">
      <c r="A110" s="116" t="s">
        <v>174</v>
      </c>
    </row>
    <row r="111" spans="1:1" s="114" customFormat="1" ht="15" hidden="1" x14ac:dyDescent="0.3">
      <c r="A111" s="116" t="s">
        <v>175</v>
      </c>
    </row>
    <row r="112" spans="1:1" s="114" customFormat="1" ht="15" hidden="1" x14ac:dyDescent="0.3">
      <c r="A112" s="116" t="s">
        <v>176</v>
      </c>
    </row>
    <row r="113" spans="1:1" s="114" customFormat="1" ht="15" hidden="1" x14ac:dyDescent="0.3">
      <c r="A113" s="116" t="s">
        <v>177</v>
      </c>
    </row>
    <row r="114" spans="1:1" s="114" customFormat="1" ht="15" hidden="1" x14ac:dyDescent="0.3">
      <c r="A114" s="116" t="s">
        <v>178</v>
      </c>
    </row>
    <row r="115" spans="1:1" s="114" customFormat="1" ht="15" hidden="1" x14ac:dyDescent="0.3">
      <c r="A115" s="116" t="s">
        <v>179</v>
      </c>
    </row>
    <row r="116" spans="1:1" s="114" customFormat="1" ht="15" hidden="1" x14ac:dyDescent="0.3">
      <c r="A116" s="116" t="s">
        <v>180</v>
      </c>
    </row>
    <row r="117" spans="1:1" s="114" customFormat="1" ht="15" hidden="1" x14ac:dyDescent="0.3">
      <c r="A117" s="116" t="s">
        <v>181</v>
      </c>
    </row>
    <row r="118" spans="1:1" s="114" customFormat="1" ht="15" hidden="1" x14ac:dyDescent="0.3">
      <c r="A118" s="116" t="s">
        <v>182</v>
      </c>
    </row>
    <row r="119" spans="1:1" s="114" customFormat="1" ht="15" hidden="1" x14ac:dyDescent="0.3">
      <c r="A119" s="116" t="s">
        <v>183</v>
      </c>
    </row>
    <row r="120" spans="1:1" s="114" customFormat="1" ht="15" hidden="1" x14ac:dyDescent="0.3">
      <c r="A120" s="116" t="s">
        <v>184</v>
      </c>
    </row>
    <row r="121" spans="1:1" s="114" customFormat="1" ht="15" hidden="1" x14ac:dyDescent="0.3">
      <c r="A121" s="116" t="s">
        <v>185</v>
      </c>
    </row>
    <row r="122" spans="1:1" s="114" customFormat="1" ht="15" hidden="1" x14ac:dyDescent="0.3">
      <c r="A122" s="116" t="s">
        <v>186</v>
      </c>
    </row>
    <row r="123" spans="1:1" s="114" customFormat="1" ht="15" hidden="1" x14ac:dyDescent="0.3">
      <c r="A123" s="116" t="s">
        <v>187</v>
      </c>
    </row>
    <row r="124" spans="1:1" s="114" customFormat="1" ht="15" hidden="1" x14ac:dyDescent="0.3">
      <c r="A124" s="116" t="s">
        <v>188</v>
      </c>
    </row>
    <row r="125" spans="1:1" s="114" customFormat="1" ht="15" hidden="1" x14ac:dyDescent="0.3">
      <c r="A125" s="116" t="s">
        <v>189</v>
      </c>
    </row>
    <row r="126" spans="1:1" s="114" customFormat="1" ht="15" hidden="1" x14ac:dyDescent="0.3">
      <c r="A126" s="116" t="s">
        <v>190</v>
      </c>
    </row>
    <row r="127" spans="1:1" s="114" customFormat="1" ht="15" hidden="1" x14ac:dyDescent="0.3">
      <c r="A127" s="116" t="s">
        <v>191</v>
      </c>
    </row>
    <row r="128" spans="1:1" s="114" customFormat="1" ht="15" hidden="1" x14ac:dyDescent="0.3">
      <c r="A128" s="116" t="s">
        <v>192</v>
      </c>
    </row>
    <row r="129" spans="1:1" s="114" customFormat="1" ht="15" hidden="1" x14ac:dyDescent="0.3">
      <c r="A129" s="116" t="s">
        <v>193</v>
      </c>
    </row>
    <row r="130" spans="1:1" s="114" customFormat="1" ht="15" hidden="1" x14ac:dyDescent="0.3">
      <c r="A130" s="116" t="s">
        <v>194</v>
      </c>
    </row>
    <row r="131" spans="1:1" s="114" customFormat="1" ht="15" hidden="1" x14ac:dyDescent="0.3">
      <c r="A131" s="116" t="s">
        <v>195</v>
      </c>
    </row>
    <row r="132" spans="1:1" s="114" customFormat="1" ht="15" hidden="1" x14ac:dyDescent="0.3">
      <c r="A132" s="116" t="s">
        <v>196</v>
      </c>
    </row>
    <row r="133" spans="1:1" s="114" customFormat="1" ht="15" hidden="1" x14ac:dyDescent="0.3">
      <c r="A133" s="116" t="s">
        <v>197</v>
      </c>
    </row>
    <row r="134" spans="1:1" s="114" customFormat="1" ht="15" hidden="1" x14ac:dyDescent="0.3">
      <c r="A134" s="116" t="s">
        <v>198</v>
      </c>
    </row>
    <row r="135" spans="1:1" s="114" customFormat="1" ht="15" hidden="1" x14ac:dyDescent="0.3">
      <c r="A135" s="116" t="s">
        <v>199</v>
      </c>
    </row>
    <row r="136" spans="1:1" s="114" customFormat="1" ht="15" hidden="1" x14ac:dyDescent="0.3">
      <c r="A136" s="116" t="s">
        <v>200</v>
      </c>
    </row>
    <row r="137" spans="1:1" s="114" customFormat="1" ht="15" hidden="1" x14ac:dyDescent="0.3">
      <c r="A137" s="116" t="s">
        <v>201</v>
      </c>
    </row>
    <row r="138" spans="1:1" s="114" customFormat="1" ht="15" hidden="1" x14ac:dyDescent="0.3">
      <c r="A138" s="116" t="s">
        <v>202</v>
      </c>
    </row>
    <row r="139" spans="1:1" s="114" customFormat="1" ht="15" hidden="1" x14ac:dyDescent="0.3">
      <c r="A139" s="116" t="s">
        <v>203</v>
      </c>
    </row>
    <row r="140" spans="1:1" s="114" customFormat="1" ht="15" hidden="1" x14ac:dyDescent="0.3">
      <c r="A140" s="116" t="s">
        <v>204</v>
      </c>
    </row>
    <row r="141" spans="1:1" s="114" customFormat="1" ht="15" hidden="1" x14ac:dyDescent="0.3">
      <c r="A141" s="116" t="s">
        <v>205</v>
      </c>
    </row>
    <row r="142" spans="1:1" s="114" customFormat="1" ht="15" hidden="1" x14ac:dyDescent="0.3">
      <c r="A142" s="116" t="s">
        <v>206</v>
      </c>
    </row>
    <row r="143" spans="1:1" s="114" customFormat="1" ht="15" hidden="1" x14ac:dyDescent="0.3">
      <c r="A143" s="116" t="s">
        <v>207</v>
      </c>
    </row>
    <row r="144" spans="1:1" s="114" customFormat="1" ht="15" hidden="1" x14ac:dyDescent="0.3">
      <c r="A144" s="116" t="s">
        <v>208</v>
      </c>
    </row>
    <row r="145" spans="1:1" s="114" customFormat="1" ht="15" hidden="1" x14ac:dyDescent="0.3">
      <c r="A145" s="116" t="s">
        <v>209</v>
      </c>
    </row>
    <row r="146" spans="1:1" s="114" customFormat="1" ht="15" hidden="1" x14ac:dyDescent="0.3">
      <c r="A146" s="116" t="s">
        <v>210</v>
      </c>
    </row>
    <row r="147" spans="1:1" s="114" customFormat="1" ht="15" hidden="1" x14ac:dyDescent="0.3">
      <c r="A147" s="116" t="s">
        <v>211</v>
      </c>
    </row>
    <row r="148" spans="1:1" s="114" customFormat="1" ht="15" hidden="1" x14ac:dyDescent="0.3">
      <c r="A148" s="116" t="s">
        <v>212</v>
      </c>
    </row>
    <row r="149" spans="1:1" s="114" customFormat="1" ht="15" hidden="1" x14ac:dyDescent="0.3">
      <c r="A149" s="116" t="s">
        <v>213</v>
      </c>
    </row>
    <row r="150" spans="1:1" s="114" customFormat="1" ht="15" hidden="1" x14ac:dyDescent="0.3">
      <c r="A150" s="116" t="s">
        <v>214</v>
      </c>
    </row>
    <row r="151" spans="1:1" s="114" customFormat="1" ht="15" hidden="1" x14ac:dyDescent="0.3">
      <c r="A151" s="116" t="s">
        <v>215</v>
      </c>
    </row>
    <row r="152" spans="1:1" s="114" customFormat="1" ht="15" hidden="1" x14ac:dyDescent="0.3">
      <c r="A152" s="116" t="s">
        <v>216</v>
      </c>
    </row>
    <row r="153" spans="1:1" s="114" customFormat="1" ht="15" hidden="1" x14ac:dyDescent="0.3">
      <c r="A153" s="116" t="s">
        <v>217</v>
      </c>
    </row>
    <row r="154" spans="1:1" s="114" customFormat="1" ht="15" hidden="1" x14ac:dyDescent="0.3">
      <c r="A154" s="116" t="s">
        <v>218</v>
      </c>
    </row>
    <row r="155" spans="1:1" s="114" customFormat="1" ht="15" hidden="1" x14ac:dyDescent="0.3">
      <c r="A155" s="116" t="s">
        <v>219</v>
      </c>
    </row>
    <row r="156" spans="1:1" s="114" customFormat="1" ht="15" hidden="1" x14ac:dyDescent="0.3">
      <c r="A156" s="116" t="s">
        <v>220</v>
      </c>
    </row>
    <row r="157" spans="1:1" s="114" customFormat="1" ht="15" hidden="1" x14ac:dyDescent="0.3">
      <c r="A157" s="116" t="s">
        <v>221</v>
      </c>
    </row>
    <row r="158" spans="1:1" s="114" customFormat="1" ht="15" hidden="1" x14ac:dyDescent="0.3">
      <c r="A158" s="116" t="s">
        <v>222</v>
      </c>
    </row>
    <row r="159" spans="1:1" s="114" customFormat="1" ht="15" hidden="1" x14ac:dyDescent="0.3">
      <c r="A159" s="116" t="s">
        <v>223</v>
      </c>
    </row>
    <row r="160" spans="1:1" s="114" customFormat="1" ht="15" hidden="1" x14ac:dyDescent="0.3">
      <c r="A160" s="116" t="s">
        <v>224</v>
      </c>
    </row>
    <row r="161" spans="1:1" s="114" customFormat="1" ht="15" hidden="1" x14ac:dyDescent="0.3">
      <c r="A161" s="116" t="s">
        <v>225</v>
      </c>
    </row>
    <row r="162" spans="1:1" s="114" customFormat="1" ht="15" hidden="1" x14ac:dyDescent="0.3">
      <c r="A162" s="116" t="s">
        <v>226</v>
      </c>
    </row>
    <row r="163" spans="1:1" s="114" customFormat="1" ht="15" hidden="1" x14ac:dyDescent="0.3">
      <c r="A163" s="116" t="s">
        <v>227</v>
      </c>
    </row>
    <row r="164" spans="1:1" s="114" customFormat="1" ht="15" hidden="1" x14ac:dyDescent="0.3">
      <c r="A164" s="116" t="s">
        <v>228</v>
      </c>
    </row>
    <row r="165" spans="1:1" s="114" customFormat="1" ht="15" hidden="1" x14ac:dyDescent="0.3">
      <c r="A165" s="116" t="s">
        <v>229</v>
      </c>
    </row>
    <row r="166" spans="1:1" s="114" customFormat="1" ht="15" hidden="1" x14ac:dyDescent="0.3">
      <c r="A166" s="117" t="s">
        <v>230</v>
      </c>
    </row>
    <row r="167" spans="1:1" s="114" customFormat="1" ht="15" hidden="1" x14ac:dyDescent="0.3">
      <c r="A167" s="116" t="s">
        <v>231</v>
      </c>
    </row>
    <row r="168" spans="1:1" s="114" customFormat="1" ht="15" hidden="1" x14ac:dyDescent="0.3">
      <c r="A168" s="116" t="s">
        <v>232</v>
      </c>
    </row>
    <row r="169" spans="1:1" s="114" customFormat="1" ht="15" hidden="1" x14ac:dyDescent="0.3">
      <c r="A169" s="116" t="s">
        <v>233</v>
      </c>
    </row>
    <row r="170" spans="1:1" s="114" customFormat="1" ht="15" hidden="1" x14ac:dyDescent="0.3">
      <c r="A170" s="116" t="s">
        <v>234</v>
      </c>
    </row>
    <row r="171" spans="1:1" s="114" customFormat="1" ht="15" hidden="1" x14ac:dyDescent="0.3">
      <c r="A171" s="116" t="s">
        <v>235</v>
      </c>
    </row>
    <row r="172" spans="1:1" s="114" customFormat="1" ht="15" hidden="1" x14ac:dyDescent="0.3">
      <c r="A172" s="116" t="s">
        <v>236</v>
      </c>
    </row>
    <row r="173" spans="1:1" s="114" customFormat="1" ht="15" hidden="1" x14ac:dyDescent="0.3">
      <c r="A173" s="116" t="s">
        <v>237</v>
      </c>
    </row>
    <row r="174" spans="1:1" s="114" customFormat="1" ht="15" hidden="1" x14ac:dyDescent="0.3">
      <c r="A174" s="116" t="s">
        <v>238</v>
      </c>
    </row>
    <row r="175" spans="1:1" s="114" customFormat="1" ht="15" hidden="1" x14ac:dyDescent="0.3">
      <c r="A175" s="116" t="s">
        <v>239</v>
      </c>
    </row>
    <row r="176" spans="1:1" s="114" customFormat="1" ht="15" hidden="1" x14ac:dyDescent="0.3">
      <c r="A176" s="116" t="s">
        <v>240</v>
      </c>
    </row>
    <row r="177" spans="1:1" s="114" customFormat="1" ht="15" hidden="1" x14ac:dyDescent="0.3">
      <c r="A177" s="116" t="s">
        <v>241</v>
      </c>
    </row>
    <row r="178" spans="1:1" s="114" customFormat="1" ht="15" hidden="1" x14ac:dyDescent="0.3">
      <c r="A178" s="114" t="s">
        <v>242</v>
      </c>
    </row>
    <row r="179" spans="1:1" s="114" customFormat="1" ht="15" hidden="1" x14ac:dyDescent="0.3">
      <c r="A179" s="116" t="s">
        <v>243</v>
      </c>
    </row>
    <row r="180" spans="1:1" s="114" customFormat="1" ht="15" hidden="1" x14ac:dyDescent="0.3">
      <c r="A180" s="116" t="s">
        <v>244</v>
      </c>
    </row>
    <row r="181" spans="1:1" s="114" customFormat="1" ht="15" hidden="1" x14ac:dyDescent="0.3">
      <c r="A181" s="116" t="s">
        <v>245</v>
      </c>
    </row>
    <row r="182" spans="1:1" s="114" customFormat="1" ht="15" hidden="1" x14ac:dyDescent="0.3">
      <c r="A182" s="116" t="s">
        <v>246</v>
      </c>
    </row>
    <row r="183" spans="1:1" s="114" customFormat="1" ht="15" hidden="1" x14ac:dyDescent="0.3">
      <c r="A183" s="116" t="s">
        <v>247</v>
      </c>
    </row>
    <row r="184" spans="1:1" s="114" customFormat="1" ht="15" hidden="1" x14ac:dyDescent="0.3">
      <c r="A184" s="116" t="s">
        <v>248</v>
      </c>
    </row>
    <row r="185" spans="1:1" s="114" customFormat="1" ht="15" hidden="1" x14ac:dyDescent="0.3">
      <c r="A185" s="116" t="s">
        <v>249</v>
      </c>
    </row>
    <row r="186" spans="1:1" s="114" customFormat="1" ht="15" hidden="1" x14ac:dyDescent="0.3">
      <c r="A186" s="116" t="s">
        <v>250</v>
      </c>
    </row>
    <row r="187" spans="1:1" s="114" customFormat="1" ht="15" hidden="1" x14ac:dyDescent="0.3">
      <c r="A187" s="116" t="s">
        <v>251</v>
      </c>
    </row>
    <row r="188" spans="1:1" s="114" customFormat="1" ht="15" hidden="1" x14ac:dyDescent="0.3">
      <c r="A188" s="116" t="s">
        <v>252</v>
      </c>
    </row>
    <row r="189" spans="1:1" s="114" customFormat="1" ht="15" hidden="1" x14ac:dyDescent="0.3">
      <c r="A189" s="116" t="s">
        <v>253</v>
      </c>
    </row>
    <row r="190" spans="1:1" s="114" customFormat="1" ht="15" hidden="1" x14ac:dyDescent="0.3">
      <c r="A190" s="116" t="s">
        <v>254</v>
      </c>
    </row>
    <row r="191" spans="1:1" s="114" customFormat="1" ht="15" hidden="1" x14ac:dyDescent="0.3">
      <c r="A191" s="116" t="s">
        <v>255</v>
      </c>
    </row>
    <row r="192" spans="1:1" s="114" customFormat="1" ht="15" hidden="1" x14ac:dyDescent="0.3">
      <c r="A192" s="116" t="s">
        <v>256</v>
      </c>
    </row>
    <row r="193" spans="1:1" s="114" customFormat="1" ht="15" hidden="1" x14ac:dyDescent="0.3">
      <c r="A193" s="116" t="s">
        <v>257</v>
      </c>
    </row>
    <row r="194" spans="1:1" s="114" customFormat="1" ht="15" hidden="1" x14ac:dyDescent="0.3">
      <c r="A194" s="116" t="s">
        <v>258</v>
      </c>
    </row>
    <row r="195" spans="1:1" s="114" customFormat="1" ht="15" hidden="1" x14ac:dyDescent="0.3">
      <c r="A195" s="116" t="s">
        <v>259</v>
      </c>
    </row>
    <row r="196" spans="1:1" s="114" customFormat="1" ht="15" hidden="1" x14ac:dyDescent="0.3">
      <c r="A196" s="116" t="s">
        <v>260</v>
      </c>
    </row>
    <row r="197" spans="1:1" s="114" customFormat="1" ht="15" hidden="1" x14ac:dyDescent="0.3">
      <c r="A197" s="116" t="s">
        <v>261</v>
      </c>
    </row>
    <row r="198" spans="1:1" s="114" customFormat="1" ht="15" hidden="1" x14ac:dyDescent="0.3">
      <c r="A198" s="116" t="s">
        <v>262</v>
      </c>
    </row>
    <row r="199" spans="1:1" s="114" customFormat="1" ht="15" hidden="1" x14ac:dyDescent="0.3">
      <c r="A199" s="116" t="s">
        <v>263</v>
      </c>
    </row>
    <row r="200" spans="1:1" s="114" customFormat="1" ht="15" hidden="1" x14ac:dyDescent="0.3">
      <c r="A200" s="116" t="s">
        <v>264</v>
      </c>
    </row>
    <row r="201" spans="1:1" s="114" customFormat="1" ht="15" hidden="1" x14ac:dyDescent="0.3">
      <c r="A201" s="116" t="s">
        <v>265</v>
      </c>
    </row>
    <row r="202" spans="1:1" s="114" customFormat="1" ht="15" hidden="1" x14ac:dyDescent="0.3">
      <c r="A202" s="116" t="s">
        <v>266</v>
      </c>
    </row>
    <row r="203" spans="1:1" s="114" customFormat="1" ht="15" hidden="1" x14ac:dyDescent="0.3">
      <c r="A203" s="116" t="s">
        <v>267</v>
      </c>
    </row>
    <row r="204" spans="1:1" s="114" customFormat="1" ht="15" hidden="1" x14ac:dyDescent="0.3">
      <c r="A204" s="116" t="s">
        <v>268</v>
      </c>
    </row>
    <row r="205" spans="1:1" s="114" customFormat="1" ht="15" hidden="1" x14ac:dyDescent="0.3">
      <c r="A205" s="116" t="s">
        <v>269</v>
      </c>
    </row>
    <row r="206" spans="1:1" s="114" customFormat="1" ht="15" hidden="1" x14ac:dyDescent="0.3">
      <c r="A206" s="116" t="s">
        <v>270</v>
      </c>
    </row>
    <row r="207" spans="1:1" s="114" customFormat="1" ht="15" hidden="1" x14ac:dyDescent="0.3">
      <c r="A207" s="116" t="s">
        <v>271</v>
      </c>
    </row>
    <row r="208" spans="1:1" s="114" customFormat="1" ht="15" hidden="1" x14ac:dyDescent="0.3">
      <c r="A208" s="116" t="s">
        <v>272</v>
      </c>
    </row>
    <row r="209" spans="1:1" s="114" customFormat="1" ht="15" hidden="1" x14ac:dyDescent="0.3">
      <c r="A209" s="116" t="s">
        <v>273</v>
      </c>
    </row>
    <row r="210" spans="1:1" s="114" customFormat="1" ht="15" hidden="1" x14ac:dyDescent="0.3">
      <c r="A210" s="116" t="s">
        <v>274</v>
      </c>
    </row>
    <row r="211" spans="1:1" s="114" customFormat="1" ht="15" hidden="1" x14ac:dyDescent="0.3">
      <c r="A211" s="116" t="s">
        <v>275</v>
      </c>
    </row>
    <row r="212" spans="1:1" s="114" customFormat="1" ht="15" hidden="1" x14ac:dyDescent="0.3">
      <c r="A212" s="116" t="s">
        <v>276</v>
      </c>
    </row>
    <row r="213" spans="1:1" s="114" customFormat="1" ht="15" hidden="1" x14ac:dyDescent="0.3">
      <c r="A213" s="116" t="s">
        <v>277</v>
      </c>
    </row>
    <row r="214" spans="1:1" s="114" customFormat="1" ht="15" hidden="1" x14ac:dyDescent="0.3">
      <c r="A214" s="116" t="s">
        <v>278</v>
      </c>
    </row>
    <row r="215" spans="1:1" s="114" customFormat="1" ht="15" hidden="1" x14ac:dyDescent="0.3">
      <c r="A215" s="116" t="s">
        <v>279</v>
      </c>
    </row>
    <row r="216" spans="1:1" s="114" customFormat="1" ht="15" hidden="1" x14ac:dyDescent="0.3">
      <c r="A216" s="116" t="s">
        <v>280</v>
      </c>
    </row>
    <row r="217" spans="1:1" s="114" customFormat="1" ht="15" hidden="1" x14ac:dyDescent="0.3">
      <c r="A217" s="116" t="s">
        <v>281</v>
      </c>
    </row>
    <row r="218" spans="1:1" s="114" customFormat="1" ht="15" hidden="1" x14ac:dyDescent="0.3">
      <c r="A218" s="116" t="s">
        <v>282</v>
      </c>
    </row>
    <row r="219" spans="1:1" s="114" customFormat="1" ht="15" hidden="1" x14ac:dyDescent="0.3">
      <c r="A219" s="116" t="s">
        <v>283</v>
      </c>
    </row>
    <row r="220" spans="1:1" s="114" customFormat="1" ht="15" hidden="1" x14ac:dyDescent="0.3">
      <c r="A220" s="116" t="s">
        <v>284</v>
      </c>
    </row>
    <row r="221" spans="1:1" s="114" customFormat="1" ht="15" hidden="1" x14ac:dyDescent="0.3">
      <c r="A221" s="116" t="s">
        <v>285</v>
      </c>
    </row>
    <row r="222" spans="1:1" s="114" customFormat="1" ht="15" hidden="1" x14ac:dyDescent="0.3">
      <c r="A222" s="116" t="s">
        <v>286</v>
      </c>
    </row>
    <row r="223" spans="1:1" s="114" customFormat="1" ht="15" hidden="1" x14ac:dyDescent="0.3">
      <c r="A223" s="116" t="s">
        <v>287</v>
      </c>
    </row>
    <row r="224" spans="1:1" s="114" customFormat="1" ht="15" hidden="1" x14ac:dyDescent="0.3">
      <c r="A224" s="116" t="s">
        <v>288</v>
      </c>
    </row>
    <row r="225" spans="1:1" s="114" customFormat="1" ht="15" hidden="1" x14ac:dyDescent="0.3">
      <c r="A225" s="116" t="s">
        <v>289</v>
      </c>
    </row>
    <row r="226" spans="1:1" s="114" customFormat="1" ht="15" hidden="1" x14ac:dyDescent="0.3">
      <c r="A226" s="116" t="s">
        <v>290</v>
      </c>
    </row>
    <row r="227" spans="1:1" s="114" customFormat="1" ht="15" hidden="1" x14ac:dyDescent="0.3">
      <c r="A227" s="116" t="s">
        <v>291</v>
      </c>
    </row>
    <row r="228" spans="1:1" s="114" customFormat="1" ht="15" hidden="1" x14ac:dyDescent="0.3">
      <c r="A228" s="116" t="s">
        <v>292</v>
      </c>
    </row>
    <row r="229" spans="1:1" s="114" customFormat="1" ht="15" hidden="1" x14ac:dyDescent="0.3">
      <c r="A229" s="116" t="s">
        <v>293</v>
      </c>
    </row>
    <row r="230" spans="1:1" s="114" customFormat="1" ht="15" hidden="1" x14ac:dyDescent="0.3"/>
    <row r="231" spans="1:1" s="114" customFormat="1" ht="15" hidden="1" x14ac:dyDescent="0.3">
      <c r="A231" s="118" t="s">
        <v>294</v>
      </c>
    </row>
    <row r="232" spans="1:1" s="114" customFormat="1" ht="15" hidden="1" x14ac:dyDescent="0.3"/>
    <row r="233" spans="1:1" s="114" customFormat="1" ht="15" hidden="1" x14ac:dyDescent="0.3">
      <c r="A233" s="116" t="s">
        <v>23</v>
      </c>
    </row>
    <row r="234" spans="1:1" s="114" customFormat="1" ht="15" hidden="1" x14ac:dyDescent="0.3">
      <c r="A234" s="116" t="s">
        <v>24</v>
      </c>
    </row>
    <row r="235" spans="1:1" s="114" customFormat="1" ht="15" hidden="1" x14ac:dyDescent="0.3">
      <c r="A235" s="116" t="s">
        <v>94</v>
      </c>
    </row>
    <row r="236" spans="1:1" s="114" customFormat="1" ht="15" hidden="1" x14ac:dyDescent="0.3">
      <c r="A236" s="116" t="s">
        <v>99</v>
      </c>
    </row>
    <row r="237" spans="1:1" s="114" customFormat="1" ht="15" hidden="1" x14ac:dyDescent="0.3">
      <c r="A237" s="116" t="s">
        <v>25</v>
      </c>
    </row>
    <row r="238" spans="1:1" s="114" customFormat="1" ht="15" hidden="1" x14ac:dyDescent="0.3">
      <c r="A238" s="116" t="s">
        <v>26</v>
      </c>
    </row>
    <row r="239" spans="1:1" s="114" customFormat="1" ht="15" hidden="1" x14ac:dyDescent="0.3">
      <c r="A239" s="116" t="s">
        <v>112</v>
      </c>
    </row>
    <row r="240" spans="1:1" s="114" customFormat="1" ht="15" hidden="1" x14ac:dyDescent="0.3">
      <c r="A240" s="114" t="s">
        <v>113</v>
      </c>
    </row>
    <row r="241" spans="1:1" s="114" customFormat="1" ht="15" hidden="1" x14ac:dyDescent="0.3">
      <c r="A241" s="116" t="s">
        <v>28</v>
      </c>
    </row>
    <row r="242" spans="1:1" s="114" customFormat="1" ht="15" hidden="1" x14ac:dyDescent="0.3">
      <c r="A242" s="116" t="s">
        <v>29</v>
      </c>
    </row>
    <row r="243" spans="1:1" s="114" customFormat="1" ht="15" hidden="1" x14ac:dyDescent="0.3">
      <c r="A243" s="116" t="s">
        <v>30</v>
      </c>
    </row>
    <row r="244" spans="1:1" s="114" customFormat="1" ht="15" hidden="1" x14ac:dyDescent="0.3">
      <c r="A244" s="116" t="s">
        <v>100</v>
      </c>
    </row>
    <row r="245" spans="1:1" s="114" customFormat="1" ht="15" hidden="1" x14ac:dyDescent="0.3">
      <c r="A245" s="116" t="s">
        <v>31</v>
      </c>
    </row>
    <row r="246" spans="1:1" s="114" customFormat="1" ht="15" hidden="1" x14ac:dyDescent="0.3">
      <c r="A246" s="116" t="s">
        <v>32</v>
      </c>
    </row>
    <row r="247" spans="1:1" s="114" customFormat="1" ht="15" hidden="1" x14ac:dyDescent="0.3">
      <c r="A247" s="116" t="s">
        <v>89</v>
      </c>
    </row>
    <row r="248" spans="1:1" s="114" customFormat="1" ht="15" hidden="1" x14ac:dyDescent="0.3">
      <c r="A248" s="116" t="s">
        <v>33</v>
      </c>
    </row>
    <row r="249" spans="1:1" s="114" customFormat="1" ht="15" hidden="1" x14ac:dyDescent="0.3">
      <c r="A249" s="116" t="s">
        <v>114</v>
      </c>
    </row>
    <row r="250" spans="1:1" s="114" customFormat="1" ht="15" hidden="1" x14ac:dyDescent="0.3">
      <c r="A250" s="116" t="s">
        <v>34</v>
      </c>
    </row>
    <row r="251" spans="1:1" s="114" customFormat="1" ht="15" hidden="1" x14ac:dyDescent="0.3">
      <c r="A251" s="116" t="s">
        <v>35</v>
      </c>
    </row>
    <row r="252" spans="1:1" s="114" customFormat="1" ht="15" hidden="1" x14ac:dyDescent="0.3">
      <c r="A252" s="116" t="s">
        <v>90</v>
      </c>
    </row>
    <row r="253" spans="1:1" s="114" customFormat="1" ht="14.25" hidden="1" customHeight="1" x14ac:dyDescent="0.3">
      <c r="A253" s="116" t="s">
        <v>36</v>
      </c>
    </row>
    <row r="254" spans="1:1" s="114" customFormat="1" ht="15" hidden="1" x14ac:dyDescent="0.3">
      <c r="A254" s="116" t="s">
        <v>295</v>
      </c>
    </row>
    <row r="255" spans="1:1" s="114" customFormat="1" ht="15" hidden="1" x14ac:dyDescent="0.3">
      <c r="A255" s="116" t="s">
        <v>37</v>
      </c>
    </row>
    <row r="256" spans="1:1" s="114" customFormat="1" ht="15" hidden="1" x14ac:dyDescent="0.3">
      <c r="A256" s="116" t="s">
        <v>38</v>
      </c>
    </row>
    <row r="257" spans="1:1" s="114" customFormat="1" ht="15" hidden="1" x14ac:dyDescent="0.3">
      <c r="A257" s="116" t="s">
        <v>39</v>
      </c>
    </row>
    <row r="258" spans="1:1" s="114" customFormat="1" ht="15" hidden="1" x14ac:dyDescent="0.3">
      <c r="A258" s="116" t="s">
        <v>40</v>
      </c>
    </row>
    <row r="259" spans="1:1" s="114" customFormat="1" ht="15" hidden="1" x14ac:dyDescent="0.3">
      <c r="A259" s="116" t="s">
        <v>41</v>
      </c>
    </row>
    <row r="260" spans="1:1" s="114" customFormat="1" ht="15" hidden="1" x14ac:dyDescent="0.3">
      <c r="A260" s="116" t="s">
        <v>42</v>
      </c>
    </row>
    <row r="261" spans="1:1" s="114" customFormat="1" ht="15" hidden="1" x14ac:dyDescent="0.3">
      <c r="A261" s="116" t="s">
        <v>43</v>
      </c>
    </row>
    <row r="262" spans="1:1" s="114" customFormat="1" ht="15" hidden="1" x14ac:dyDescent="0.3">
      <c r="A262" s="116" t="s">
        <v>44</v>
      </c>
    </row>
    <row r="263" spans="1:1" s="114" customFormat="1" ht="15" hidden="1" x14ac:dyDescent="0.3">
      <c r="A263" s="116" t="s">
        <v>45</v>
      </c>
    </row>
    <row r="264" spans="1:1" s="114" customFormat="1" ht="15" hidden="1" x14ac:dyDescent="0.3">
      <c r="A264" s="116" t="s">
        <v>46</v>
      </c>
    </row>
    <row r="265" spans="1:1" hidden="1" x14ac:dyDescent="0.45">
      <c r="A265" s="116" t="s">
        <v>47</v>
      </c>
    </row>
    <row r="266" spans="1:1" hidden="1" x14ac:dyDescent="0.45">
      <c r="A266" s="116" t="s">
        <v>48</v>
      </c>
    </row>
    <row r="267" spans="1:1" hidden="1" x14ac:dyDescent="0.45">
      <c r="A267" s="116" t="s">
        <v>49</v>
      </c>
    </row>
    <row r="268" spans="1:1" hidden="1" x14ac:dyDescent="0.45">
      <c r="A268" s="116" t="s">
        <v>50</v>
      </c>
    </row>
    <row r="269" spans="1:1" hidden="1" x14ac:dyDescent="0.45">
      <c r="A269" s="116" t="s">
        <v>296</v>
      </c>
    </row>
    <row r="270" spans="1:1" hidden="1" x14ac:dyDescent="0.45">
      <c r="A270" s="116" t="s">
        <v>115</v>
      </c>
    </row>
    <row r="271" spans="1:1" hidden="1" x14ac:dyDescent="0.45">
      <c r="A271" s="116" t="s">
        <v>51</v>
      </c>
    </row>
    <row r="272" spans="1:1" hidden="1" x14ac:dyDescent="0.45">
      <c r="A272" s="116" t="s">
        <v>52</v>
      </c>
    </row>
    <row r="273" spans="1:1" hidden="1" x14ac:dyDescent="0.45">
      <c r="A273" s="116" t="s">
        <v>53</v>
      </c>
    </row>
    <row r="274" spans="1:1" hidden="1" x14ac:dyDescent="0.45">
      <c r="A274" s="116" t="s">
        <v>54</v>
      </c>
    </row>
    <row r="275" spans="1:1" hidden="1" x14ac:dyDescent="0.45">
      <c r="A275" s="116" t="s">
        <v>55</v>
      </c>
    </row>
    <row r="276" spans="1:1" hidden="1" x14ac:dyDescent="0.45">
      <c r="A276" s="116" t="s">
        <v>56</v>
      </c>
    </row>
    <row r="277" spans="1:1" hidden="1" x14ac:dyDescent="0.45">
      <c r="A277" s="116" t="s">
        <v>57</v>
      </c>
    </row>
    <row r="278" spans="1:1" hidden="1" x14ac:dyDescent="0.45">
      <c r="A278" s="116" t="s">
        <v>297</v>
      </c>
    </row>
    <row r="279" spans="1:1" hidden="1" x14ac:dyDescent="0.45">
      <c r="A279" s="116" t="s">
        <v>80</v>
      </c>
    </row>
    <row r="280" spans="1:1" hidden="1" x14ac:dyDescent="0.45">
      <c r="A280" s="116" t="s">
        <v>298</v>
      </c>
    </row>
    <row r="281" spans="1:1" hidden="1" x14ac:dyDescent="0.45">
      <c r="A281" s="116" t="s">
        <v>58</v>
      </c>
    </row>
    <row r="282" spans="1:1" hidden="1" x14ac:dyDescent="0.45">
      <c r="A282" s="116" t="s">
        <v>59</v>
      </c>
    </row>
    <row r="283" spans="1:1" hidden="1" x14ac:dyDescent="0.45">
      <c r="A283" s="116" t="s">
        <v>78</v>
      </c>
    </row>
    <row r="284" spans="1:1" hidden="1" x14ac:dyDescent="0.45">
      <c r="A284" s="116" t="s">
        <v>83</v>
      </c>
    </row>
    <row r="285" spans="1:1" hidden="1" x14ac:dyDescent="0.45">
      <c r="A285" s="116" t="s">
        <v>299</v>
      </c>
    </row>
    <row r="286" spans="1:1" hidden="1" x14ac:dyDescent="0.45">
      <c r="A286" s="116" t="s">
        <v>60</v>
      </c>
    </row>
    <row r="287" spans="1:1" hidden="1" x14ac:dyDescent="0.45">
      <c r="A287" s="116" t="s">
        <v>91</v>
      </c>
    </row>
    <row r="288" spans="1:1" hidden="1" x14ac:dyDescent="0.45">
      <c r="A288" s="116" t="s">
        <v>61</v>
      </c>
    </row>
    <row r="289" spans="1:1" hidden="1" x14ac:dyDescent="0.45">
      <c r="A289" s="116" t="s">
        <v>300</v>
      </c>
    </row>
    <row r="290" spans="1:1" hidden="1" x14ac:dyDescent="0.45">
      <c r="A290" s="116" t="s">
        <v>62</v>
      </c>
    </row>
    <row r="291" spans="1:1" hidden="1" x14ac:dyDescent="0.45">
      <c r="A291" s="116" t="s">
        <v>63</v>
      </c>
    </row>
    <row r="292" spans="1:1" hidden="1" x14ac:dyDescent="0.45">
      <c r="A292" s="116" t="s">
        <v>301</v>
      </c>
    </row>
    <row r="293" spans="1:1" hidden="1" x14ac:dyDescent="0.45">
      <c r="A293" s="116" t="s">
        <v>64</v>
      </c>
    </row>
    <row r="294" spans="1:1" hidden="1" x14ac:dyDescent="0.45">
      <c r="A294" s="116" t="s">
        <v>116</v>
      </c>
    </row>
    <row r="295" spans="1:1" hidden="1" x14ac:dyDescent="0.45">
      <c r="A295" s="116" t="s">
        <v>302</v>
      </c>
    </row>
    <row r="296" spans="1:1" hidden="1" x14ac:dyDescent="0.45">
      <c r="A296" s="116" t="s">
        <v>65</v>
      </c>
    </row>
    <row r="297" spans="1:1" hidden="1" x14ac:dyDescent="0.45">
      <c r="A297" s="116" t="s">
        <v>66</v>
      </c>
    </row>
    <row r="298" spans="1:1" hidden="1" x14ac:dyDescent="0.45">
      <c r="A298" s="116" t="s">
        <v>117</v>
      </c>
    </row>
    <row r="299" spans="1:1" hidden="1" x14ac:dyDescent="0.45">
      <c r="A299" s="116" t="s">
        <v>67</v>
      </c>
    </row>
    <row r="300" spans="1:1" hidden="1" x14ac:dyDescent="0.45">
      <c r="A300" s="116" t="s">
        <v>68</v>
      </c>
    </row>
    <row r="301" spans="1:1" hidden="1" x14ac:dyDescent="0.45">
      <c r="A301" s="116" t="s">
        <v>93</v>
      </c>
    </row>
    <row r="302" spans="1:1" hidden="1" x14ac:dyDescent="0.45">
      <c r="A302" s="116" t="s">
        <v>69</v>
      </c>
    </row>
    <row r="303" spans="1:1" hidden="1" x14ac:dyDescent="0.45">
      <c r="A303" s="116" t="s">
        <v>79</v>
      </c>
    </row>
    <row r="304" spans="1:1" hidden="1" x14ac:dyDescent="0.45">
      <c r="A304" s="116" t="s">
        <v>70</v>
      </c>
    </row>
    <row r="305" spans="1:1" hidden="1" x14ac:dyDescent="0.45">
      <c r="A305" s="116" t="s">
        <v>303</v>
      </c>
    </row>
    <row r="306" spans="1:1" hidden="1" x14ac:dyDescent="0.45">
      <c r="A306" s="116" t="s">
        <v>71</v>
      </c>
    </row>
    <row r="307" spans="1:1" hidden="1" x14ac:dyDescent="0.45">
      <c r="A307" s="116" t="s">
        <v>72</v>
      </c>
    </row>
    <row r="308" spans="1:1" hidden="1" x14ac:dyDescent="0.45">
      <c r="A308" s="116" t="s">
        <v>82</v>
      </c>
    </row>
    <row r="309" spans="1:1" hidden="1" x14ac:dyDescent="0.45">
      <c r="A309" s="116" t="s">
        <v>73</v>
      </c>
    </row>
    <row r="310" spans="1:1" hidden="1" x14ac:dyDescent="0.45">
      <c r="A310" s="116" t="s">
        <v>304</v>
      </c>
    </row>
    <row r="311" spans="1:1" hidden="1" x14ac:dyDescent="0.45">
      <c r="A311" s="116" t="s">
        <v>95</v>
      </c>
    </row>
    <row r="312" spans="1:1" hidden="1" x14ac:dyDescent="0.45">
      <c r="A312" s="116" t="s">
        <v>305</v>
      </c>
    </row>
    <row r="313" spans="1:1" hidden="1" x14ac:dyDescent="0.45">
      <c r="A313" s="116" t="s">
        <v>306</v>
      </c>
    </row>
    <row r="314" spans="1:1" hidden="1" x14ac:dyDescent="0.45">
      <c r="A314" s="117" t="s">
        <v>74</v>
      </c>
    </row>
    <row r="315" spans="1:1" hidden="1" x14ac:dyDescent="0.45">
      <c r="A315" s="114" t="s">
        <v>101</v>
      </c>
    </row>
    <row r="316" spans="1:1" hidden="1" x14ac:dyDescent="0.45">
      <c r="A316" s="116" t="s">
        <v>27</v>
      </c>
    </row>
    <row r="317" spans="1:1" hidden="1" x14ac:dyDescent="0.45">
      <c r="A317" s="114" t="s">
        <v>307</v>
      </c>
    </row>
    <row r="318" spans="1:1" hidden="1" x14ac:dyDescent="0.45">
      <c r="A318" s="114" t="s">
        <v>308</v>
      </c>
    </row>
  </sheetData>
  <sheetProtection sheet="1" objects="1" scenarios="1"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s call 719.255.3464 or e-mail sepayrol@uccs.edu" sqref="A14:A32" xr:uid="{00000000-0002-0000-0700-000000000000}">
      <formula1>46250</formula1>
      <formula2>46263</formula2>
    </dataValidation>
    <dataValidation type="textLength" operator="equal" allowBlank="1" showInputMessage="1" showErrorMessage="1" errorTitle="Incorrect number of digits" error="The speedtype must have eight digits" sqref="B6 J6:K6 B8 J8:K8" xr:uid="{00000000-0002-0000-0700-000001000000}">
      <formula1>8</formula1>
    </dataValidation>
    <dataValidation type="decimal" allowBlank="1" showInputMessage="1" showErrorMessage="1" error="Student Employee pay rates must be between $7.28 - $18.00." sqref="G10" xr:uid="{00000000-0002-0000-0700-000002000000}">
      <formula1>7.28</formula1>
      <formula2>18</formula2>
    </dataValidation>
    <dataValidation type="textLength" operator="equal" allowBlank="1" showInputMessage="1" showErrorMessage="1" error="An Employee ID number is 6 digits long." sqref="G4" xr:uid="{00000000-0002-0000-07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700-000004000000}">
      <formula1>OFFSET($A$53,0,0,COUNTA($A:$A),1)</formula1>
    </dataValidation>
  </dataValidations>
  <hyperlinks>
    <hyperlink ref="A50:L50" r:id="rId1" display="If you are having problems with the timesheet or have any questions please contact Student Employment at 719.262.3454 or e-mail us at stuemp@uccs.edu" xr:uid="{00000000-0004-0000-0700-000000000000}"/>
    <hyperlink ref="A49" r:id="rId2" display="For the most up-to-date form, see our website at:  http://www.uccs.edu/~stuemp/formstuemp.htm" xr:uid="{00000000-0004-0000-0700-000001000000}"/>
    <hyperlink ref="A49:L49" r:id="rId3" display="For the most up-to-date form, see our website at:  http://www.uccs.edu/~stuemp/formstuemp.shtml" xr:uid="{00000000-0004-0000-0700-000002000000}"/>
  </hyperlinks>
  <printOptions horizontalCentered="1" verticalCentered="1"/>
  <pageMargins left="0" right="0" top="0.5" bottom="0.75" header="0.5" footer="0.5"/>
  <pageSetup scale="62" orientation="portrait" blackAndWhite="1" horizontalDpi="300" verticalDpi="300" r:id="rId4"/>
  <headerFooter alignWithMargins="0">
    <oddFooter>&amp;C&amp;Z&amp;F</oddFooter>
  </headerFooter>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2:S8"/>
  <sheetViews>
    <sheetView workbookViewId="0">
      <selection activeCell="N28" sqref="N28"/>
    </sheetView>
  </sheetViews>
  <sheetFormatPr defaultColWidth="9.1796875" defaultRowHeight="12.5" x14ac:dyDescent="0.25"/>
  <cols>
    <col min="1" max="16384" width="9.1796875" style="26"/>
  </cols>
  <sheetData>
    <row r="2" spans="1:19" ht="108" customHeight="1" x14ac:dyDescent="0.25"/>
    <row r="5" spans="1:19" ht="42" x14ac:dyDescent="0.25">
      <c r="A5" s="465" t="s">
        <v>335</v>
      </c>
      <c r="B5" s="465"/>
      <c r="C5" s="465"/>
      <c r="D5" s="465"/>
      <c r="E5" s="465"/>
      <c r="F5" s="465"/>
      <c r="G5" s="465"/>
      <c r="H5" s="465"/>
      <c r="I5" s="465"/>
      <c r="J5" s="465"/>
      <c r="K5" s="465"/>
      <c r="L5" s="465"/>
      <c r="M5" s="465"/>
      <c r="N5" s="465"/>
      <c r="O5" s="465"/>
      <c r="P5" s="465"/>
      <c r="Q5" s="465"/>
      <c r="R5" s="465"/>
      <c r="S5" s="465"/>
    </row>
    <row r="6" spans="1:19" x14ac:dyDescent="0.25">
      <c r="A6" s="466" t="s">
        <v>310</v>
      </c>
      <c r="B6" s="466"/>
      <c r="C6" s="466"/>
      <c r="D6" s="466"/>
      <c r="E6" s="466"/>
      <c r="F6" s="466"/>
      <c r="G6" s="466"/>
      <c r="H6" s="466"/>
      <c r="I6" s="466"/>
      <c r="J6" s="466"/>
      <c r="K6" s="466"/>
      <c r="L6" s="466"/>
      <c r="M6" s="466"/>
      <c r="N6" s="466"/>
      <c r="O6" s="466"/>
      <c r="P6" s="466"/>
      <c r="Q6" s="466"/>
      <c r="R6" s="466"/>
      <c r="S6" s="466"/>
    </row>
    <row r="7" spans="1:19" ht="25" x14ac:dyDescent="0.5">
      <c r="A7" s="27"/>
      <c r="B7" s="27"/>
      <c r="C7" s="27"/>
      <c r="D7" s="27"/>
      <c r="E7" s="27"/>
      <c r="F7" s="27"/>
      <c r="G7" s="27"/>
      <c r="H7" s="27"/>
      <c r="I7" s="27"/>
      <c r="J7" s="27"/>
      <c r="K7" s="27"/>
      <c r="L7" s="27"/>
      <c r="M7" s="27"/>
      <c r="N7" s="27"/>
      <c r="O7" s="27"/>
      <c r="P7" s="27"/>
      <c r="Q7" s="27"/>
      <c r="R7" s="27"/>
      <c r="S7" s="27"/>
    </row>
    <row r="8" spans="1:19" ht="22.5" x14ac:dyDescent="0.45">
      <c r="A8" s="467" t="s">
        <v>104</v>
      </c>
      <c r="B8" s="467"/>
      <c r="C8" s="467"/>
      <c r="D8" s="467"/>
      <c r="E8" s="467"/>
      <c r="F8" s="467"/>
      <c r="G8" s="467"/>
      <c r="H8" s="467"/>
      <c r="I8" s="467"/>
      <c r="J8" s="467"/>
      <c r="K8" s="467"/>
      <c r="L8" s="467"/>
      <c r="M8" s="467"/>
      <c r="N8" s="467"/>
      <c r="O8" s="467"/>
      <c r="P8" s="467"/>
      <c r="Q8" s="467"/>
      <c r="R8" s="467"/>
      <c r="S8" s="467"/>
    </row>
  </sheetData>
  <sheetProtection algorithmName="SHA-512" hashValue="IyZIuOX7egXUCwOEEqC2o37hSAaTU/7r8Qw5nKvKIJLP5y7OVi0W08Il3829y5LTx0UeDFUtWQc40JAlk0R+kA==" saltValue="I//YfIiKZL5/4iWQyg1ZDA==" spinCount="100000" sheet="1" objects="1" scenarios="1" selectLockedCells="1" selectUnlockedCells="1"/>
  <mergeCells count="3">
    <mergeCell ref="A5:S5"/>
    <mergeCell ref="A6:S6"/>
    <mergeCell ref="A8:S8"/>
  </mergeCells>
  <hyperlinks>
    <hyperlink ref="A6:S6" r:id="rId1" display="Please see the Student Employment forms page for the Spring 2023 Timesheet." xr:uid="{00000000-0004-0000-0B00-000000000000}"/>
    <hyperlink ref="A8:S8" r:id="rId2" display="You can find the full calendar and TRR Due Dates at: http://www.uccs.edu/stuemp/calendar.html " xr:uid="{00000000-0004-0000-0B00-000001000000}"/>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Summer 2026 Pay Schedule </vt:lpstr>
      <vt:lpstr>24 May-06 Jun</vt:lpstr>
      <vt:lpstr>07 Jun-20 Jun</vt:lpstr>
      <vt:lpstr>21 Jun-04 Jul</vt:lpstr>
      <vt:lpstr>05 Jul-18 Jul</vt:lpstr>
      <vt:lpstr>19 Jul-01 Aug</vt:lpstr>
      <vt:lpstr>04 Aug-15 Aug</vt:lpstr>
      <vt:lpstr>16 Aug-29 Aug</vt:lpstr>
      <vt:lpstr>Fall 2026</vt:lpstr>
      <vt:lpstr>Date</vt:lpstr>
      <vt:lpstr>Dec_26___Jan_08</vt:lpstr>
      <vt:lpstr>Employee_Name</vt:lpstr>
      <vt:lpstr>Fall2011_Test_2</vt:lpstr>
      <vt:lpstr>'04 Aug-15 Aug'!Print_Area</vt:lpstr>
      <vt:lpstr>'05 Jul-18 Jul'!Print_Area</vt:lpstr>
      <vt:lpstr>'07 Jun-20 Jun'!Print_Area</vt:lpstr>
      <vt:lpstr>'16 Aug-29 Aug'!Print_Area</vt:lpstr>
      <vt:lpstr>'19 Jul-01 Aug'!Print_Area</vt:lpstr>
      <vt:lpstr>'21 Jun-04 Jul'!Print_Area</vt:lpstr>
      <vt:lpstr>'24 May-06 Jun'!Print_Area</vt:lpstr>
      <vt:lpstr>'Summer 2026 Pay Schedule '!Print_Area</vt:lpstr>
      <vt:lpstr>Sep_16</vt:lpstr>
      <vt:lpstr>Test_2</vt:lpstr>
    </vt:vector>
  </TitlesOfParts>
  <Company>UCCS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msanton</dc:creator>
  <cp:lastModifiedBy>Shannon Cable</cp:lastModifiedBy>
  <cp:lastPrinted>2014-02-17T19:20:18Z</cp:lastPrinted>
  <dcterms:created xsi:type="dcterms:W3CDTF">2002-10-16T15:25:28Z</dcterms:created>
  <dcterms:modified xsi:type="dcterms:W3CDTF">2026-05-18T13:55:45Z</dcterms:modified>
</cp:coreProperties>
</file>